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4415" yWindow="-30" windowWidth="14190" windowHeight="12705"/>
  </bookViews>
  <sheets>
    <sheet name="1" sheetId="3" r:id="rId1"/>
    <sheet name="2" sheetId="4" r:id="rId2"/>
    <sheet name="Лист1" sheetId="1"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8" i="3" l="1"/>
  <c r="D61" i="3" l="1"/>
  <c r="D29" i="3" l="1"/>
  <c r="E29" i="3"/>
  <c r="E41" i="3"/>
  <c r="D55" i="3"/>
  <c r="G13" i="4" l="1"/>
  <c r="G12" i="4"/>
  <c r="G11" i="4"/>
  <c r="I12" i="4" l="1"/>
  <c r="C14" i="1"/>
  <c r="D14" i="1"/>
  <c r="E14" i="1"/>
  <c r="G14" i="1"/>
  <c r="B14" i="1"/>
  <c r="F6" i="1"/>
  <c r="F7" i="1"/>
  <c r="F8" i="1"/>
  <c r="F9" i="1"/>
  <c r="F10" i="1"/>
  <c r="F11" i="1"/>
  <c r="F12" i="1"/>
  <c r="F13" i="1"/>
  <c r="F5" i="1"/>
  <c r="F14" i="1" l="1"/>
  <c r="E55" i="3" l="1"/>
  <c r="F55" i="3" l="1"/>
  <c r="F29" i="3" l="1"/>
  <c r="I13" i="4" l="1"/>
  <c r="I11" i="4"/>
</calcChain>
</file>

<file path=xl/sharedStrings.xml><?xml version="1.0" encoding="utf-8"?>
<sst xmlns="http://schemas.openxmlformats.org/spreadsheetml/2006/main" count="204" uniqueCount="139">
  <si>
    <t>Владимирэнерго</t>
  </si>
  <si>
    <t>Ивэнерго</t>
  </si>
  <si>
    <t>Калугаэнерго</t>
  </si>
  <si>
    <t>Кировэнерго</t>
  </si>
  <si>
    <t>Мариэнерго</t>
  </si>
  <si>
    <t>Нижновэнерго</t>
  </si>
  <si>
    <t>Рязаньэнерго</t>
  </si>
  <si>
    <t>Тулэнерго</t>
  </si>
  <si>
    <t>прочие</t>
  </si>
  <si>
    <t>население</t>
  </si>
  <si>
    <t>ТБР</t>
  </si>
  <si>
    <t>всего</t>
  </si>
  <si>
    <t>Удмуртэнерго*</t>
  </si>
  <si>
    <t>)* доходный</t>
  </si>
  <si>
    <t>Котловой полезный отпуск 2021 год</t>
  </si>
  <si>
    <t>Ожидание (факт 5 мес.)</t>
  </si>
  <si>
    <t>Всего МРСК</t>
  </si>
  <si>
    <t>П Р Е Д Л О Ж Е Н И Е</t>
  </si>
  <si>
    <t>о размере цен (тарифов), долгосрочных параметров регулирования</t>
  </si>
  <si>
    <t>(расчетный период регулирования)</t>
  </si>
  <si>
    <t>(полное и сокращенное наименование юридического лица)</t>
  </si>
  <si>
    <t>I. Информация об организации</t>
  </si>
  <si>
    <t>Полное наименование</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</si>
  <si>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</si>
  <si>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</si>
  <si>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</si>
  <si>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</si>
  <si>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</si>
  <si>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</si>
  <si>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</si>
  <si>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</si>
  <si>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</si>
  <si>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II. Основные показатели деятельности организации</t>
  </si>
  <si>
    <t>1.</t>
  </si>
  <si>
    <t>Показатели эффективности деятельности организации</t>
  </si>
  <si>
    <t>1.1.</t>
  </si>
  <si>
    <t>Выручка</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</si>
  <si>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</si>
  <si>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</si>
  <si>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</si>
  <si>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</si>
  <si>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</si>
  <si>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</si>
  <si>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</si>
  <si>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</si>
  <si>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</si>
  <si>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Рентабельность продаж (величина прибыли от продаж в каждом рубле выручки). Нормальное значение для отрасли электроэнергетики от 9 процентов и более</t>
  </si>
  <si>
    <t>3.</t>
  </si>
  <si>
    <t>Показатели регулируемых видов деятельности организации</t>
  </si>
  <si>
    <t>3.1.</t>
  </si>
  <si>
    <t>Расчетный объем услуг в части управления технологическими
режимами **</t>
  </si>
  <si>
    <t>3.2.</t>
  </si>
  <si>
    <t>Расчетный объем услуг в части обеспечения надежности **</t>
  </si>
  <si>
    <t>3.3.</t>
  </si>
  <si>
    <t xml:space="preserve">Заявленная мощность </t>
  </si>
  <si>
    <t>3.4.</t>
  </si>
  <si>
    <t xml:space="preserve">Объем полезного отпуска электроэнергии - всего </t>
  </si>
  <si>
    <t>3.5.</t>
  </si>
  <si>
    <t xml:space="preserve">Объем полезного отпуска электроэнергии населению и приравненным к нему категориям потребителей </t>
  </si>
  <si>
    <t>3.6.</t>
  </si>
  <si>
    <t>3.7.</t>
  </si>
  <si>
    <t>Реквизиты программы энергоэффективности (кем утверждена, дата утверждения, номер
приказа)</t>
  </si>
  <si>
    <t>3.8.</t>
  </si>
  <si>
    <t>Суммарный объем производства и потребления электрической энергии участниками оптового рынка электрической энергии ****</t>
  </si>
  <si>
    <t>4.</t>
  </si>
  <si>
    <t>Необходимая валовая выручка по регулируемым видам деятельности организации - всего</t>
  </si>
  <si>
    <t>4.1.</t>
  </si>
  <si>
    <t>Расходы, связанные с производством и реализацией товаров, работ
и услуг;
операционные (подконтрольные)
расходы  - всего</t>
  </si>
  <si>
    <t>в том числе:</t>
  </si>
  <si>
    <t>оплата труда</t>
  </si>
  <si>
    <t>ремонт основных фондов</t>
  </si>
  <si>
    <t>материальные затраты</t>
  </si>
  <si>
    <t>4.2.</t>
  </si>
  <si>
    <t xml:space="preserve">Расходы, за исключением указанных в позиции 4.1,
неподконтрольные
расходы - всего </t>
  </si>
  <si>
    <t>4.3.</t>
  </si>
  <si>
    <t>Выпадающие, излишние доходы (расходы) прошлых лет</t>
  </si>
  <si>
    <t>4.4.</t>
  </si>
  <si>
    <t>4.4.1.</t>
  </si>
  <si>
    <t>Реквизиты инвестиционной программы (кем утверждена, дата утверждения, номер приказа)</t>
  </si>
  <si>
    <t>4.5.</t>
  </si>
  <si>
    <t xml:space="preserve">Объем условных единиц </t>
  </si>
  <si>
    <t>4.6.</t>
  </si>
  <si>
    <t xml:space="preserve">Операционные (подконтрольные) расходы
на условную единицу </t>
  </si>
  <si>
    <t>5.</t>
  </si>
  <si>
    <t>Показатели численности персонала и фонда оплаты труда по регулируемым видам деятельности</t>
  </si>
  <si>
    <t>5.1.</t>
  </si>
  <si>
    <t>Среднесписочная численность персонала</t>
  </si>
  <si>
    <t>5.2.</t>
  </si>
  <si>
    <t>Среднемесячная заработная плата на одного работника</t>
  </si>
  <si>
    <t>5.3.</t>
  </si>
  <si>
    <t>Реквизиты отраслевого тарифного соглашения (дата утверждения, срок действия)</t>
  </si>
  <si>
    <t>6.</t>
  </si>
  <si>
    <t>7.</t>
  </si>
  <si>
    <t>Единица измерения</t>
  </si>
  <si>
    <t>Наименование показателей</t>
  </si>
  <si>
    <t>тыс. рублей</t>
  </si>
  <si>
    <t>процентов</t>
  </si>
  <si>
    <t>МВт</t>
  </si>
  <si>
    <t>МВт·ч</t>
  </si>
  <si>
    <t>тыс. кВт·ч</t>
  </si>
  <si>
    <t>у.е.</t>
  </si>
  <si>
    <t>тыс. рублей
(у.е.)</t>
  </si>
  <si>
    <t>человек</t>
  </si>
  <si>
    <t>тыс. рублей
на человека</t>
  </si>
  <si>
    <t>х</t>
  </si>
  <si>
    <t>III. Цены (тарифы) по регулируемым видам деятельности организации</t>
  </si>
  <si>
    <t>Для организаций, относящихся к субъектам естественных монополий:</t>
  </si>
  <si>
    <t>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</si>
  <si>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акционерным обществом "Системный оператор Единой энергетической системы"</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</si>
  <si>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акционерным обществом "Системный оператор Единой энергетической системы"</t>
  </si>
  <si>
    <t>услуги по передаче электрической энергии:</t>
  </si>
  <si>
    <t>двухставочный тариф:</t>
  </si>
  <si>
    <t>ставка на содержание сетей</t>
  </si>
  <si>
    <t>ставка на оплату технологического расхода (потерь)</t>
  </si>
  <si>
    <t>одноставочный тариф:</t>
  </si>
  <si>
    <t>рублей/МВт
в месяц</t>
  </si>
  <si>
    <t>рублей/МВт·ч</t>
  </si>
  <si>
    <t>Приложение 1
ПП РФ от 21.01.2004г. № 24
 (в ред. от 02.03.2021 № 299)</t>
  </si>
  <si>
    <t>1 полугодие</t>
  </si>
  <si>
    <t>2 полугодие</t>
  </si>
  <si>
    <t>Ухтин Андрей Алексеевич</t>
  </si>
  <si>
    <t>Фактические показатели за год, предшествующий базовому периоду 
(2022 год)</t>
  </si>
  <si>
    <t>Показатели, утвержденные
на базовый
период 
(2023 год)</t>
  </si>
  <si>
    <t>Предложения
на расчетный период регулирования 
(2024 год)</t>
  </si>
  <si>
    <r>
      <t xml:space="preserve">(вид цены (тарифа) на </t>
    </r>
    <r>
      <rPr>
        <b/>
        <u/>
        <sz val="11"/>
        <color theme="1"/>
        <rFont val="Calibri"/>
        <family val="2"/>
        <charset val="204"/>
        <scheme val="minor"/>
      </rPr>
      <t>2024</t>
    </r>
    <r>
      <rPr>
        <b/>
        <sz val="11"/>
        <color theme="1"/>
        <rFont val="Calibri"/>
        <family val="2"/>
        <charset val="204"/>
        <scheme val="minor"/>
      </rPr>
      <t xml:space="preserve"> год</t>
    </r>
  </si>
  <si>
    <t>Акционерное общество "Кинешемская городская электросеть"</t>
  </si>
  <si>
    <t>АО "Кинешемская ГЭС"</t>
  </si>
  <si>
    <t>kinges@inbox.ru</t>
  </si>
  <si>
    <t>(49331) 5-76-63,5-73-02</t>
  </si>
  <si>
    <t>(49331) 5-67-07</t>
  </si>
  <si>
    <t>155813, Ивановская область, г. Кинешма, ул. Высокая, д. 1</t>
  </si>
  <si>
    <t>Уровень потерь электрической энергии</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</si>
  <si>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</si>
  <si>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</si>
  <si>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Инвестиции, осуществляемые за счет тарифных источников</t>
  </si>
  <si>
    <t>Акционерное общество "Кинешемская городская электросеть" (АО "Кинешемская ГЭС")</t>
  </si>
  <si>
    <t>Отраслевое тарифное соглашение в коммунальном хозяйстве Российской Федерации на 2023-2025 годы (утверждено 01.12.2022г)</t>
  </si>
  <si>
    <t>Отраслевое тарифное соглашение по организациям жилищно-коммунального хозяйства, энергетики, газового хозяйства, автомобильного и городского электрического транспорта и другим организациям жизнеобеспечения Ивановской области на период с 01.01.2021 по 31.12.2023</t>
  </si>
  <si>
    <t>Программа энергоэффективности на 2021-2025гг. Утверждена генеральным директором АО "Кинешемская ГЭС" 03.03.2020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</si>
</sst>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_-;\-* #,##0.00\ _₽_-;_-* &quot;-&quot;??\ _₽_-;_-@_-"/>
    <numFmt numFmtId="165" formatCode="&quot;$&quot;#,##0_);[Red]\(&quot;$&quot;#,##0\)"/>
    <numFmt numFmtId="166" formatCode="#,##0.0"/>
    <numFmt numFmtId="167" formatCode="#,##0.000"/>
    <numFmt numFmtId="168" formatCode="#,##0.0000"/>
    <numFmt numFmtId="169" formatCode="_-* #,##0.00[$€-1]_-;\-* #,##0.00[$€-1]_-;_-* &quot;-&quot;??[$€-1]_-"/>
    <numFmt numFmtId="170" formatCode="0.0"/>
    <numFmt numFmtId="171" formatCode="#,##0.00000"/>
  </numFmts>
  <fonts count="25">
    <font>
      <sz val="11"/>
      <color theme="1"/>
      <name val="Calibri"/>
      <family val="2"/>
      <charset val="204"/>
      <scheme val="minor"/>
    </font>
    <font>
      <sz val="11"/>
      <color theme="1"/>
      <name val="Calibri"/>
      <family val="2"/>
      <scheme val="minor"/>
    </font>
    <font>
      <b/>
      <sz val="11"/>
      <color theme="1"/>
      <name val="Calibri"/>
      <family val="2"/>
      <charset val="204"/>
      <scheme val="minor"/>
    </font>
    <font>
      <sz val="9"/>
      <name val="Tahoma"/>
      <family val="2"/>
      <charset val="204"/>
    </font>
    <font>
      <sz val="10"/>
      <name val="Helv"/>
    </font>
    <font>
      <sz val="10"/>
      <name val="MS Sans Serif"/>
      <family val="2"/>
      <charset val="204"/>
    </font>
    <font>
      <sz val="8"/>
      <name val="Helv"/>
      <charset val="204"/>
    </font>
    <font>
      <sz val="12"/>
      <name val="Arial"/>
      <family val="2"/>
      <charset val="204"/>
    </font>
    <font>
      <u/>
      <sz val="10"/>
      <color indexed="12"/>
      <name val="Arial Cyr"/>
      <charset val="204"/>
    </font>
    <font>
      <sz val="8"/>
      <name val="Palatino"/>
      <family val="1"/>
    </font>
    <font>
      <u/>
      <sz val="10"/>
      <color indexed="36"/>
      <name val="Arial Cyr"/>
      <charset val="204"/>
    </font>
    <font>
      <sz val="8"/>
      <name val="Arial"/>
      <family val="2"/>
      <charset val="204"/>
    </font>
    <font>
      <sz val="10"/>
      <name val="Helv"/>
      <charset val="204"/>
    </font>
    <font>
      <u/>
      <sz val="9"/>
      <color rgb="FF333399"/>
      <name val="Tahoma"/>
      <family val="2"/>
      <charset val="204"/>
    </font>
    <font>
      <sz val="12"/>
      <name val="Times New Roman"/>
      <family val="1"/>
      <charset val="204"/>
    </font>
    <font>
      <b/>
      <sz val="14"/>
      <color theme="1"/>
      <name val="Calibri"/>
      <family val="2"/>
      <charset val="204"/>
      <scheme val="minor"/>
    </font>
    <font>
      <b/>
      <u/>
      <sz val="11"/>
      <color theme="1"/>
      <name val="Calibri"/>
      <family val="2"/>
      <charset val="204"/>
      <scheme val="minor"/>
    </font>
    <font>
      <sz val="11"/>
      <color theme="1"/>
      <name val="Calibri"/>
      <family val="2"/>
      <charset val="204"/>
      <scheme val="minor"/>
    </font>
    <font>
      <sz val="11"/>
      <name val="Calibri"/>
      <family val="2"/>
      <charset val="204"/>
      <scheme val="minor"/>
    </font>
    <font>
      <sz val="11"/>
      <color rgb="FFFF0000"/>
      <name val="Calibri"/>
      <family val="2"/>
      <charset val="204"/>
      <scheme val="minor"/>
    </font>
    <font>
      <b/>
      <sz val="11"/>
      <name val="Calibri"/>
      <family val="2"/>
      <charset val="204"/>
      <scheme val="minor"/>
    </font>
    <font>
      <u/>
      <sz val="11"/>
      <color theme="10"/>
      <name val="Calibri"/>
      <family val="2"/>
      <charset val="204"/>
      <scheme val="minor"/>
    </font>
    <font>
      <u/>
      <sz val="11"/>
      <name val="Calibri"/>
      <family val="2"/>
      <charset val="204"/>
      <scheme val="minor"/>
    </font>
    <font>
      <sz val="9"/>
      <name val="Calibri"/>
      <family val="2"/>
      <charset val="204"/>
      <scheme val="minor"/>
    </font>
    <font>
      <sz val="8"/>
      <name val="Calibri"/>
      <family val="2"/>
      <charset val="204"/>
      <scheme val="minor"/>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99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1">
    <xf numFmtId="0" fontId="0" fillId="0" borderId="0"/>
    <xf numFmtId="164" fontId="1" fillId="0" borderId="0" applyFont="0" applyFill="0" applyBorder="0" applyAlignment="0" applyProtection="0"/>
    <xf numFmtId="0" fontId="4" fillId="0" borderId="0"/>
    <xf numFmtId="169" fontId="4" fillId="0" borderId="0"/>
    <xf numFmtId="0" fontId="12" fillId="0" borderId="0"/>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165" fontId="5" fillId="0" borderId="0" applyFont="0" applyFill="0" applyBorder="0" applyAlignment="0" applyProtection="0"/>
    <xf numFmtId="166" fontId="3" fillId="2" borderId="0">
      <protection locked="0"/>
    </xf>
    <xf numFmtId="0" fontId="9" fillId="0" borderId="0" applyFill="0" applyBorder="0" applyProtection="0">
      <alignment vertical="center"/>
    </xf>
    <xf numFmtId="167" fontId="3" fillId="2" borderId="0">
      <protection locked="0"/>
    </xf>
    <xf numFmtId="168" fontId="3" fillId="2" borderId="0">
      <protection locked="0"/>
    </xf>
    <xf numFmtId="0" fontId="1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7" fillId="0" borderId="0" applyNumberFormat="0" applyFill="0" applyBorder="0" applyAlignment="0" applyProtection="0"/>
    <xf numFmtId="0" fontId="6" fillId="0" borderId="0"/>
    <xf numFmtId="0" fontId="9" fillId="0" borderId="0" applyFill="0" applyBorder="0" applyProtection="0">
      <alignment vertical="center"/>
    </xf>
    <xf numFmtId="0" fontId="9" fillId="0" borderId="0" applyFill="0" applyBorder="0" applyProtection="0">
      <alignment vertical="center"/>
    </xf>
    <xf numFmtId="0" fontId="13" fillId="0" borderId="0" applyNumberFormat="0" applyFill="0" applyBorder="0" applyAlignment="0" applyProtection="0">
      <alignment vertical="top"/>
      <protection locked="0"/>
    </xf>
    <xf numFmtId="9" fontId="17" fillId="0" borderId="0" applyFont="0" applyFill="0" applyBorder="0" applyAlignment="0" applyProtection="0"/>
    <xf numFmtId="0" fontId="21" fillId="0" borderId="0" applyNumberFormat="0" applyFill="0" applyBorder="0" applyAlignment="0" applyProtection="0"/>
  </cellStyleXfs>
  <cellXfs count="90">
    <xf numFmtId="0" fontId="0" fillId="0" borderId="0" xfId="0"/>
    <xf numFmtId="0" fontId="0" fillId="0" borderId="1" xfId="0" applyBorder="1"/>
    <xf numFmtId="164" fontId="0" fillId="0" borderId="1" xfId="1" applyFont="1" applyBorder="1"/>
    <xf numFmtId="0" fontId="0" fillId="0" borderId="1" xfId="0" applyBorder="1" applyAlignment="1">
      <alignment horizontal="center" vertical="center"/>
    </xf>
    <xf numFmtId="0" fontId="2" fillId="0" borderId="1" xfId="0" applyFont="1" applyBorder="1"/>
    <xf numFmtId="164" fontId="2" fillId="0" borderId="1" xfId="0" applyNumberFormat="1" applyFont="1" applyBorder="1"/>
    <xf numFmtId="0" fontId="2" fillId="0" borderId="0" xfId="0" applyFont="1"/>
    <xf numFmtId="0" fontId="0" fillId="0" borderId="3" xfId="0" applyBorder="1"/>
    <xf numFmtId="0" fontId="0" fillId="0" borderId="3" xfId="0" applyBorder="1" applyAlignment="1">
      <alignment wrapText="1"/>
    </xf>
    <xf numFmtId="0" fontId="0" fillId="0" borderId="1" xfId="0" applyBorder="1" applyAlignment="1">
      <alignment horizontal="center" wrapText="1"/>
    </xf>
    <xf numFmtId="0" fontId="0" fillId="0" borderId="2" xfId="0" applyBorder="1"/>
    <xf numFmtId="0" fontId="0" fillId="0" borderId="0" xfId="0" applyBorder="1"/>
    <xf numFmtId="0" fontId="0" fillId="0" borderId="0" xfId="0" applyBorder="1" applyAlignment="1">
      <alignment wrapText="1"/>
    </xf>
    <xf numFmtId="0" fontId="14" fillId="0" borderId="2" xfId="0" applyNumberFormat="1" applyFont="1" applyBorder="1" applyAlignment="1">
      <alignment horizontal="left"/>
    </xf>
    <xf numFmtId="0" fontId="2" fillId="0" borderId="1" xfId="0" applyFont="1" applyBorder="1" applyAlignment="1">
      <alignment horizontal="center" wrapText="1"/>
    </xf>
    <xf numFmtId="0" fontId="0" fillId="0" borderId="0" xfId="0" applyBorder="1" applyAlignment="1">
      <alignment horizontal="center"/>
    </xf>
    <xf numFmtId="0" fontId="0" fillId="0" borderId="0"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left" vertical="center" wrapText="1"/>
    </xf>
    <xf numFmtId="0" fontId="2" fillId="3" borderId="1" xfId="0" applyFont="1" applyFill="1" applyBorder="1" applyAlignment="1">
      <alignment horizontal="center" vertical="center" wrapText="1"/>
    </xf>
    <xf numFmtId="0" fontId="0" fillId="0" borderId="3" xfId="0" applyBorder="1" applyAlignment="1">
      <alignment vertical="center"/>
    </xf>
    <xf numFmtId="0" fontId="0" fillId="0" borderId="3" xfId="0" applyBorder="1" applyAlignment="1">
      <alignment vertical="center" wrapText="1"/>
    </xf>
    <xf numFmtId="3" fontId="0" fillId="0" borderId="0" xfId="0" applyNumberFormat="1"/>
    <xf numFmtId="0" fontId="0" fillId="4" borderId="3" xfId="0" applyFill="1" applyBorder="1"/>
    <xf numFmtId="0" fontId="18" fillId="0" borderId="1" xfId="0" applyFont="1" applyBorder="1" applyAlignment="1">
      <alignment horizontal="center" vertical="center"/>
    </xf>
    <xf numFmtId="3" fontId="0" fillId="0" borderId="1" xfId="0" applyNumberFormat="1" applyBorder="1" applyAlignment="1">
      <alignment horizontal="center" vertical="center"/>
    </xf>
    <xf numFmtId="3" fontId="18" fillId="3" borderId="1"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170" fontId="18" fillId="3" borderId="1" xfId="0" applyNumberFormat="1" applyFont="1" applyFill="1" applyBorder="1" applyAlignment="1">
      <alignment horizontal="center" vertical="center"/>
    </xf>
    <xf numFmtId="3" fontId="18" fillId="4" borderId="1" xfId="0" applyNumberFormat="1" applyFont="1" applyFill="1" applyBorder="1" applyAlignment="1">
      <alignment horizontal="center" vertical="center"/>
    </xf>
    <xf numFmtId="0" fontId="0" fillId="4" borderId="3" xfId="0" applyFill="1" applyBorder="1" applyAlignment="1">
      <alignment wrapText="1"/>
    </xf>
    <xf numFmtId="0" fontId="0" fillId="4" borderId="1" xfId="0" applyFill="1" applyBorder="1" applyAlignment="1">
      <alignment horizontal="center"/>
    </xf>
    <xf numFmtId="0" fontId="18" fillId="0" borderId="1" xfId="0" applyFont="1" applyFill="1" applyBorder="1" applyAlignment="1">
      <alignment horizontal="center" vertical="center"/>
    </xf>
    <xf numFmtId="0" fontId="0" fillId="0" borderId="1" xfId="0" applyFill="1" applyBorder="1" applyAlignment="1">
      <alignment horizontal="center" vertical="center"/>
    </xf>
    <xf numFmtId="0" fontId="2" fillId="0" borderId="1" xfId="0" applyFont="1" applyBorder="1" applyAlignment="1">
      <alignment horizontal="center" wrapText="1"/>
    </xf>
    <xf numFmtId="0" fontId="0" fillId="0" borderId="1" xfId="0" applyBorder="1" applyAlignment="1">
      <alignment horizontal="center" vertical="center"/>
    </xf>
    <xf numFmtId="0" fontId="0" fillId="0" borderId="1" xfId="0" applyBorder="1" applyAlignment="1">
      <alignment wrapText="1"/>
    </xf>
    <xf numFmtId="0" fontId="0" fillId="0" borderId="1" xfId="0" applyFill="1" applyBorder="1"/>
    <xf numFmtId="4" fontId="0" fillId="0" borderId="1" xfId="0" applyNumberFormat="1" applyBorder="1" applyAlignment="1">
      <alignment horizontal="center" vertical="center"/>
    </xf>
    <xf numFmtId="4" fontId="0" fillId="0" borderId="1" xfId="0" applyNumberFormat="1" applyFill="1" applyBorder="1" applyAlignment="1">
      <alignment horizontal="center" vertical="center"/>
    </xf>
    <xf numFmtId="171" fontId="0" fillId="0" borderId="1" xfId="0" applyNumberFormat="1" applyBorder="1" applyAlignment="1">
      <alignment horizontal="center" vertical="center"/>
    </xf>
    <xf numFmtId="3" fontId="0" fillId="0" borderId="1" xfId="0" applyNumberFormat="1" applyFill="1" applyBorder="1" applyAlignment="1">
      <alignment horizontal="center" vertical="center"/>
    </xf>
    <xf numFmtId="167" fontId="0" fillId="0" borderId="1" xfId="0" applyNumberFormat="1" applyFill="1" applyBorder="1" applyAlignment="1">
      <alignment horizontal="center" vertical="center"/>
    </xf>
    <xf numFmtId="10" fontId="0" fillId="0" borderId="1" xfId="29" applyNumberFormat="1" applyFont="1" applyFill="1" applyBorder="1" applyAlignment="1">
      <alignment horizontal="center" vertical="center"/>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xf>
    <xf numFmtId="2" fontId="18" fillId="0" borderId="1" xfId="0" applyNumberFormat="1" applyFont="1" applyFill="1" applyBorder="1" applyAlignment="1">
      <alignment horizontal="center" vertical="center"/>
    </xf>
    <xf numFmtId="10" fontId="18" fillId="0" borderId="1" xfId="29" applyNumberFormat="1" applyFont="1" applyFill="1" applyBorder="1" applyAlignment="1">
      <alignment horizontal="center" vertical="center"/>
    </xf>
    <xf numFmtId="0" fontId="2" fillId="0" borderId="0" xfId="0" applyFont="1" applyFill="1"/>
    <xf numFmtId="0" fontId="0" fillId="0" borderId="0" xfId="0" applyFill="1"/>
    <xf numFmtId="0" fontId="20" fillId="0" borderId="0" xfId="0" applyFont="1" applyFill="1"/>
    <xf numFmtId="0" fontId="19" fillId="0" borderId="0" xfId="0" applyFont="1" applyFill="1"/>
    <xf numFmtId="0" fontId="18" fillId="0" borderId="0" xfId="0" applyFont="1" applyFill="1"/>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167" fontId="18" fillId="0" borderId="1" xfId="0" applyNumberFormat="1" applyFont="1" applyFill="1" applyBorder="1" applyAlignment="1">
      <alignment horizontal="center" vertical="center"/>
    </xf>
    <xf numFmtId="10" fontId="18" fillId="0" borderId="1" xfId="0" applyNumberFormat="1" applyFont="1" applyFill="1" applyBorder="1" applyAlignment="1">
      <alignment horizontal="center" vertical="center"/>
    </xf>
    <xf numFmtId="0" fontId="0" fillId="0" borderId="2" xfId="0" applyFill="1" applyBorder="1"/>
    <xf numFmtId="0" fontId="0" fillId="0" borderId="2" xfId="0" applyFill="1" applyBorder="1" applyAlignment="1">
      <alignment horizontal="left"/>
    </xf>
    <xf numFmtId="0" fontId="22" fillId="0" borderId="2" xfId="30" applyFont="1" applyFill="1" applyBorder="1"/>
    <xf numFmtId="166" fontId="18" fillId="0" borderId="1" xfId="0" applyNumberFormat="1" applyFont="1" applyFill="1" applyBorder="1" applyAlignment="1">
      <alignment horizontal="center" vertical="center"/>
    </xf>
    <xf numFmtId="9" fontId="18" fillId="0" borderId="1" xfId="29" applyFont="1" applyFill="1" applyBorder="1" applyAlignment="1">
      <alignment horizontal="center" vertical="center"/>
    </xf>
    <xf numFmtId="3" fontId="23" fillId="0" borderId="1"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24" fillId="0" borderId="9" xfId="0" applyNumberFormat="1" applyFont="1" applyFill="1" applyBorder="1" applyAlignment="1">
      <alignment horizontal="center" vertical="center" wrapText="1"/>
    </xf>
    <xf numFmtId="3" fontId="24" fillId="0" borderId="3" xfId="0" applyNumberFormat="1" applyFont="1" applyFill="1" applyBorder="1" applyAlignment="1">
      <alignment horizontal="center" vertical="center" wrapText="1"/>
    </xf>
    <xf numFmtId="0" fontId="0" fillId="0" borderId="3" xfId="0" applyBorder="1" applyAlignment="1">
      <alignment horizontal="left" wrapText="1"/>
    </xf>
    <xf numFmtId="0" fontId="18" fillId="0" borderId="0" xfId="0" applyFont="1" applyFill="1" applyAlignment="1">
      <alignment horizontal="left" wrapText="1"/>
    </xf>
    <xf numFmtId="0" fontId="0" fillId="0" borderId="0" xfId="0" applyAlignment="1">
      <alignment horizontal="right" wrapText="1"/>
    </xf>
    <xf numFmtId="0" fontId="2" fillId="0" borderId="0" xfId="0" applyFont="1"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xf>
    <xf numFmtId="0" fontId="0" fillId="0" borderId="4" xfId="0" applyBorder="1" applyAlignment="1">
      <alignment horizontal="center"/>
    </xf>
    <xf numFmtId="0" fontId="2" fillId="0" borderId="2" xfId="0" applyFont="1" applyBorder="1" applyAlignment="1">
      <alignment horizontal="center"/>
    </xf>
    <xf numFmtId="0" fontId="0" fillId="0" borderId="0" xfId="0" applyAlignment="1">
      <alignment horizontal="center" wrapText="1"/>
    </xf>
    <xf numFmtId="0" fontId="0" fillId="0" borderId="2" xfId="0" applyBorder="1" applyAlignment="1">
      <alignment horizontal="left" wrapText="1"/>
    </xf>
    <xf numFmtId="0" fontId="0" fillId="0" borderId="0" xfId="0" applyFill="1" applyAlignment="1">
      <alignment horizontal="left"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cellXfs>
  <cellStyles count="31">
    <cellStyle name=" 1" xfId="2"/>
    <cellStyle name=" 1 2" xfId="3"/>
    <cellStyle name=" 1_Stage1" xfId="4"/>
    <cellStyle name="_Model_RAB Мой_PR.PROG.WARM.NOTCOMBI.2012.2.16_v1.4(04.04.11) " xfId="5"/>
    <cellStyle name="_Model_RAB Мой_Книга2_PR.PROG.WARM.NOTCOMBI.2012.2.16_v1.4(04.04.11) " xfId="6"/>
    <cellStyle name="_Model_RAB_MRSK_svod_PR.PROG.WARM.NOTCOMBI.2012.2.16_v1.4(04.04.11) " xfId="7"/>
    <cellStyle name="_Model_RAB_MRSK_svod_Книга2_PR.PROG.WARM.NOTCOMBI.2012.2.16_v1.4(04.04.11) " xfId="8"/>
    <cellStyle name="_МОДЕЛЬ_1 (2)_PR.PROG.WARM.NOTCOMBI.2012.2.16_v1.4(04.04.11) " xfId="9"/>
    <cellStyle name="_МОДЕЛЬ_1 (2)_Книга2_PR.PROG.WARM.NOTCOMBI.2012.2.16_v1.4(04.04.11) " xfId="10"/>
    <cellStyle name="_пр 5 тариф RAB_PR.PROG.WARM.NOTCOMBI.2012.2.16_v1.4(04.04.11) " xfId="11"/>
    <cellStyle name="_пр 5 тариф RAB_Книга2_PR.PROG.WARM.NOTCOMBI.2012.2.16_v1.4(04.04.11) " xfId="12"/>
    <cellStyle name="_Расчет RAB_22072008_PR.PROG.WARM.NOTCOMBI.2012.2.16_v1.4(04.04.11) " xfId="13"/>
    <cellStyle name="_Расчет RAB_22072008_Книга2_PR.PROG.WARM.NOTCOMBI.2012.2.16_v1.4(04.04.11) " xfId="14"/>
    <cellStyle name="_Расчет RAB_Лен и МОЭСК_с 2010 года_14.04.2009_со сглаж_version 3.0_без ФСК_PR.PROG.WARM.NOTCOMBI.2012.2.16_v1.4(04.04.11) " xfId="15"/>
    <cellStyle name="_Расчет RAB_Лен и МОЭСК_с 2010 года_14.04.2009_со сглаж_version 3.0_без ФСК_Книга2_PR.PROG.WARM.NOTCOMBI.2012.2.16_v1.4(04.04.11) " xfId="16"/>
    <cellStyle name="Currency [0]" xfId="17"/>
    <cellStyle name="currency1" xfId="18"/>
    <cellStyle name="Currency2" xfId="19"/>
    <cellStyle name="currency3" xfId="20"/>
    <cellStyle name="currency4" xfId="21"/>
    <cellStyle name="Followed Hyperlink" xfId="22"/>
    <cellStyle name="Hyperlink" xfId="23"/>
    <cellStyle name="normal" xfId="24"/>
    <cellStyle name="Normal1" xfId="25"/>
    <cellStyle name="Normal2" xfId="26"/>
    <cellStyle name="Percent1" xfId="27"/>
    <cellStyle name="Гиперссылка" xfId="28" builtinId="8" hidden="1" customBuiltin="1"/>
    <cellStyle name="Гиперссылка" xfId="30" builtinId="8"/>
    <cellStyle name="Обычный" xfId="0" builtinId="0" customBuiltin="1"/>
    <cellStyle name="Процентный" xfId="29" builtinId="5"/>
    <cellStyle name="Финансовый" xfId="1" builtinId="3"/>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inges@inbo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tabSelected="1" topLeftCell="A47" zoomScale="110" zoomScaleNormal="110" workbookViewId="0">
      <selection activeCell="D58" sqref="D58"/>
    </sheetView>
  </sheetViews>
  <sheetFormatPr defaultRowHeight="15" outlineLevelRow="1"/>
  <cols>
    <col min="1" max="1" width="7.140625" customWidth="1"/>
    <col min="2" max="2" width="53" customWidth="1"/>
    <col min="3" max="3" width="15.5703125" customWidth="1"/>
    <col min="4" max="6" width="28.7109375" customWidth="1"/>
  </cols>
  <sheetData>
    <row r="1" spans="1:6" ht="45.75" customHeight="1">
      <c r="A1" s="6"/>
      <c r="E1" s="70" t="s">
        <v>117</v>
      </c>
      <c r="F1" s="70"/>
    </row>
    <row r="2" spans="1:6">
      <c r="E2" s="77"/>
      <c r="F2" s="77"/>
    </row>
    <row r="3" spans="1:6" ht="18.75">
      <c r="A3" s="74" t="s">
        <v>17</v>
      </c>
      <c r="B3" s="74"/>
      <c r="C3" s="74"/>
      <c r="D3" s="74"/>
      <c r="E3" s="74"/>
      <c r="F3" s="74"/>
    </row>
    <row r="4" spans="1:6">
      <c r="A4" s="71" t="s">
        <v>18</v>
      </c>
      <c r="B4" s="71"/>
      <c r="C4" s="71"/>
      <c r="D4" s="71"/>
      <c r="E4" s="71"/>
      <c r="F4" s="71"/>
    </row>
    <row r="5" spans="1:6">
      <c r="A5" s="71" t="s">
        <v>124</v>
      </c>
      <c r="B5" s="71"/>
      <c r="C5" s="71"/>
      <c r="D5" s="71"/>
      <c r="E5" s="71"/>
      <c r="F5" s="71"/>
    </row>
    <row r="6" spans="1:6">
      <c r="A6" s="71" t="s">
        <v>19</v>
      </c>
      <c r="B6" s="71"/>
      <c r="C6" s="71"/>
      <c r="D6" s="71"/>
      <c r="E6" s="71"/>
      <c r="F6" s="71"/>
    </row>
    <row r="8" spans="1:6">
      <c r="A8" s="76" t="s">
        <v>135</v>
      </c>
      <c r="B8" s="76"/>
      <c r="C8" s="76"/>
      <c r="D8" s="76"/>
      <c r="E8" s="76"/>
      <c r="F8" s="76"/>
    </row>
    <row r="9" spans="1:6">
      <c r="A9" s="75" t="s">
        <v>20</v>
      </c>
      <c r="B9" s="75"/>
      <c r="C9" s="75"/>
      <c r="D9" s="75"/>
      <c r="E9" s="75"/>
      <c r="F9" s="75"/>
    </row>
    <row r="10" spans="1:6">
      <c r="A10" s="76"/>
      <c r="B10" s="76"/>
      <c r="C10" s="76"/>
      <c r="D10" s="76"/>
      <c r="E10" s="76"/>
      <c r="F10" s="76"/>
    </row>
    <row r="12" spans="1:6">
      <c r="A12" s="71" t="s">
        <v>21</v>
      </c>
      <c r="B12" s="71"/>
      <c r="C12" s="71"/>
      <c r="D12" s="71"/>
      <c r="E12" s="71"/>
      <c r="F12" s="71"/>
    </row>
    <row r="14" spans="1:6" ht="30.75" customHeight="1">
      <c r="A14" s="13" t="s">
        <v>22</v>
      </c>
      <c r="B14" s="10"/>
      <c r="C14" s="78" t="s">
        <v>125</v>
      </c>
      <c r="D14" s="78"/>
      <c r="E14" s="78"/>
      <c r="F14" s="78"/>
    </row>
    <row r="15" spans="1:6" ht="30.75" customHeight="1">
      <c r="A15" s="13" t="s">
        <v>23</v>
      </c>
      <c r="B15" s="10"/>
      <c r="C15" s="68" t="s">
        <v>126</v>
      </c>
      <c r="D15" s="68"/>
      <c r="E15" s="68"/>
      <c r="F15" s="68"/>
    </row>
    <row r="16" spans="1:6" ht="15.75">
      <c r="A16" s="13" t="s">
        <v>24</v>
      </c>
      <c r="B16" s="10"/>
      <c r="C16" s="59" t="s">
        <v>130</v>
      </c>
      <c r="D16" s="10"/>
      <c r="E16" s="10"/>
      <c r="F16" s="10"/>
    </row>
    <row r="17" spans="1:6" ht="15.75">
      <c r="A17" s="13" t="s">
        <v>25</v>
      </c>
      <c r="B17" s="10"/>
      <c r="C17" s="59" t="s">
        <v>130</v>
      </c>
      <c r="D17" s="10"/>
      <c r="E17" s="10"/>
      <c r="F17" s="10"/>
    </row>
    <row r="18" spans="1:6" ht="15.75">
      <c r="A18" s="13" t="s">
        <v>26</v>
      </c>
      <c r="B18" s="10"/>
      <c r="C18" s="60">
        <v>3703015172</v>
      </c>
      <c r="D18" s="10"/>
      <c r="E18" s="10"/>
      <c r="F18" s="10"/>
    </row>
    <row r="19" spans="1:6" ht="15.75">
      <c r="A19" s="13" t="s">
        <v>27</v>
      </c>
      <c r="B19" s="10"/>
      <c r="C19" s="60">
        <v>370301001</v>
      </c>
      <c r="D19" s="10"/>
      <c r="E19" s="10"/>
      <c r="F19" s="10"/>
    </row>
    <row r="20" spans="1:6" ht="15.75">
      <c r="A20" s="13" t="s">
        <v>28</v>
      </c>
      <c r="B20" s="10"/>
      <c r="C20" s="59" t="s">
        <v>120</v>
      </c>
      <c r="D20" s="10"/>
      <c r="E20" s="10"/>
      <c r="F20" s="10"/>
    </row>
    <row r="21" spans="1:6" ht="15.75">
      <c r="A21" s="13" t="s">
        <v>29</v>
      </c>
      <c r="B21" s="10"/>
      <c r="C21" s="61" t="s">
        <v>127</v>
      </c>
      <c r="D21" s="10"/>
      <c r="E21" s="10"/>
      <c r="F21" s="10"/>
    </row>
    <row r="22" spans="1:6" ht="15.75">
      <c r="A22" s="13" t="s">
        <v>30</v>
      </c>
      <c r="B22" s="10"/>
      <c r="C22" s="59" t="s">
        <v>128</v>
      </c>
      <c r="D22" s="10"/>
      <c r="E22" s="10"/>
      <c r="F22" s="10"/>
    </row>
    <row r="23" spans="1:6" ht="15.75">
      <c r="A23" s="13" t="s">
        <v>31</v>
      </c>
      <c r="B23" s="10"/>
      <c r="C23" s="59" t="s">
        <v>129</v>
      </c>
      <c r="D23" s="10"/>
      <c r="E23" s="10"/>
      <c r="F23" s="10"/>
    </row>
    <row r="25" spans="1:6">
      <c r="A25" s="71" t="s">
        <v>32</v>
      </c>
      <c r="B25" s="71"/>
      <c r="C25" s="71"/>
      <c r="D25" s="71"/>
      <c r="E25" s="71"/>
      <c r="F25" s="71"/>
    </row>
    <row r="27" spans="1:6" ht="62.25" customHeight="1">
      <c r="A27" s="72" t="s">
        <v>94</v>
      </c>
      <c r="B27" s="73"/>
      <c r="C27" s="54" t="s">
        <v>93</v>
      </c>
      <c r="D27" s="54" t="s">
        <v>121</v>
      </c>
      <c r="E27" s="19" t="s">
        <v>122</v>
      </c>
      <c r="F27" s="54" t="s">
        <v>123</v>
      </c>
    </row>
    <row r="28" spans="1:6">
      <c r="A28" s="7" t="s">
        <v>33</v>
      </c>
      <c r="B28" s="8" t="s">
        <v>34</v>
      </c>
      <c r="C28" s="56"/>
      <c r="D28" s="1"/>
      <c r="E28" s="1"/>
      <c r="F28" s="1"/>
    </row>
    <row r="29" spans="1:6">
      <c r="A29" s="7" t="s">
        <v>35</v>
      </c>
      <c r="B29" s="8" t="s">
        <v>36</v>
      </c>
      <c r="C29" s="56" t="s">
        <v>95</v>
      </c>
      <c r="D29" s="25">
        <f>D44</f>
        <v>159496.94513999997</v>
      </c>
      <c r="E29" s="25">
        <f>E44</f>
        <v>169789.64439078729</v>
      </c>
      <c r="F29" s="25">
        <f>F44</f>
        <v>190536.46769941872</v>
      </c>
    </row>
    <row r="30" spans="1:6">
      <c r="A30" s="7" t="s">
        <v>37</v>
      </c>
      <c r="B30" s="8" t="s">
        <v>38</v>
      </c>
      <c r="C30" s="56" t="s">
        <v>95</v>
      </c>
      <c r="D30" s="27">
        <v>11511</v>
      </c>
      <c r="E30" s="24" t="s">
        <v>104</v>
      </c>
      <c r="F30" s="55" t="s">
        <v>104</v>
      </c>
    </row>
    <row r="31" spans="1:6" ht="30">
      <c r="A31" s="7" t="s">
        <v>39</v>
      </c>
      <c r="B31" s="8" t="s">
        <v>40</v>
      </c>
      <c r="C31" s="56" t="s">
        <v>95</v>
      </c>
      <c r="D31" s="27">
        <v>19272.379599999993</v>
      </c>
      <c r="E31" s="24" t="s">
        <v>104</v>
      </c>
      <c r="F31" s="55" t="s">
        <v>104</v>
      </c>
    </row>
    <row r="32" spans="1:6">
      <c r="A32" s="7" t="s">
        <v>41</v>
      </c>
      <c r="B32" s="8" t="s">
        <v>42</v>
      </c>
      <c r="C32" s="56" t="s">
        <v>95</v>
      </c>
      <c r="D32" s="27">
        <v>5913.145799999993</v>
      </c>
      <c r="E32" s="24" t="s">
        <v>104</v>
      </c>
      <c r="F32" s="55" t="s">
        <v>104</v>
      </c>
    </row>
    <row r="33" spans="1:8">
      <c r="A33" s="7" t="s">
        <v>43</v>
      </c>
      <c r="B33" s="8" t="s">
        <v>44</v>
      </c>
      <c r="C33" s="56"/>
      <c r="D33" s="27"/>
      <c r="E33" s="33" t="s">
        <v>104</v>
      </c>
      <c r="F33" s="34" t="s">
        <v>104</v>
      </c>
    </row>
    <row r="34" spans="1:8" ht="60">
      <c r="A34" s="7" t="s">
        <v>45</v>
      </c>
      <c r="B34" s="8" t="s">
        <v>46</v>
      </c>
      <c r="C34" s="56" t="s">
        <v>96</v>
      </c>
      <c r="D34" s="63">
        <v>7.2563739448916642E-2</v>
      </c>
      <c r="E34" s="24" t="s">
        <v>104</v>
      </c>
      <c r="F34" s="55" t="s">
        <v>104</v>
      </c>
    </row>
    <row r="35" spans="1:8" ht="30">
      <c r="A35" s="7" t="s">
        <v>47</v>
      </c>
      <c r="B35" s="8" t="s">
        <v>48</v>
      </c>
      <c r="C35" s="56"/>
      <c r="D35" s="27" t="s">
        <v>104</v>
      </c>
      <c r="E35" s="27" t="s">
        <v>104</v>
      </c>
      <c r="F35" s="27" t="s">
        <v>104</v>
      </c>
    </row>
    <row r="36" spans="1:8" ht="45" hidden="1" customHeight="1" outlineLevel="1">
      <c r="A36" s="23" t="s">
        <v>49</v>
      </c>
      <c r="B36" s="31" t="s">
        <v>50</v>
      </c>
      <c r="C36" s="32" t="s">
        <v>97</v>
      </c>
      <c r="D36" s="30" t="s">
        <v>104</v>
      </c>
      <c r="E36" s="30" t="s">
        <v>104</v>
      </c>
      <c r="F36" s="30" t="s">
        <v>104</v>
      </c>
    </row>
    <row r="37" spans="1:8" ht="30" hidden="1" customHeight="1" outlineLevel="1">
      <c r="A37" s="23" t="s">
        <v>51</v>
      </c>
      <c r="B37" s="31" t="s">
        <v>52</v>
      </c>
      <c r="C37" s="32" t="s">
        <v>98</v>
      </c>
      <c r="D37" s="30" t="s">
        <v>104</v>
      </c>
      <c r="E37" s="30" t="s">
        <v>104</v>
      </c>
      <c r="F37" s="30" t="s">
        <v>104</v>
      </c>
    </row>
    <row r="38" spans="1:8" collapsed="1">
      <c r="A38" s="7" t="s">
        <v>53</v>
      </c>
      <c r="B38" s="8" t="s">
        <v>54</v>
      </c>
      <c r="C38" s="56" t="s">
        <v>97</v>
      </c>
      <c r="D38" s="57">
        <v>20.310000000000002</v>
      </c>
      <c r="E38" s="57">
        <v>20.373000000000001</v>
      </c>
      <c r="F38" s="43">
        <v>20.413000000000004</v>
      </c>
    </row>
    <row r="39" spans="1:8">
      <c r="A39" s="7" t="s">
        <v>55</v>
      </c>
      <c r="B39" s="8" t="s">
        <v>56</v>
      </c>
      <c r="C39" s="56" t="s">
        <v>99</v>
      </c>
      <c r="D39" s="27">
        <v>113454.45799999998</v>
      </c>
      <c r="E39" s="27">
        <v>114154</v>
      </c>
      <c r="F39" s="42">
        <v>113298.1</v>
      </c>
    </row>
    <row r="40" spans="1:8" ht="30">
      <c r="A40" s="7" t="s">
        <v>57</v>
      </c>
      <c r="B40" s="8" t="s">
        <v>58</v>
      </c>
      <c r="C40" s="56" t="s">
        <v>99</v>
      </c>
      <c r="D40" s="27">
        <v>33994.653999999995</v>
      </c>
      <c r="E40" s="27">
        <v>33683.56</v>
      </c>
      <c r="F40" s="42">
        <v>33846.148000000001</v>
      </c>
    </row>
    <row r="41" spans="1:8">
      <c r="A41" s="7" t="s">
        <v>59</v>
      </c>
      <c r="B41" s="8" t="s">
        <v>131</v>
      </c>
      <c r="C41" s="56" t="s">
        <v>96</v>
      </c>
      <c r="D41" s="58">
        <v>0.13070953802494473</v>
      </c>
      <c r="E41" s="48">
        <f>F41</f>
        <v>0.12390021728876208</v>
      </c>
      <c r="F41" s="44">
        <v>0.12390021728876208</v>
      </c>
    </row>
    <row r="42" spans="1:8" ht="117" customHeight="1">
      <c r="A42" s="17" t="s">
        <v>60</v>
      </c>
      <c r="B42" s="18" t="s">
        <v>61</v>
      </c>
      <c r="C42" s="56"/>
      <c r="D42" s="65" t="s">
        <v>138</v>
      </c>
      <c r="E42" s="65" t="s">
        <v>138</v>
      </c>
      <c r="F42" s="65" t="s">
        <v>138</v>
      </c>
    </row>
    <row r="43" spans="1:8" ht="45" hidden="1" customHeight="1" outlineLevel="1">
      <c r="A43" s="23" t="s">
        <v>62</v>
      </c>
      <c r="B43" s="31" t="s">
        <v>63</v>
      </c>
      <c r="C43" s="32" t="s">
        <v>98</v>
      </c>
      <c r="D43" s="30" t="s">
        <v>104</v>
      </c>
      <c r="E43" s="30" t="s">
        <v>104</v>
      </c>
      <c r="F43" s="30" t="s">
        <v>104</v>
      </c>
    </row>
    <row r="44" spans="1:8" ht="30" collapsed="1">
      <c r="A44" s="7" t="s">
        <v>64</v>
      </c>
      <c r="B44" s="8" t="s">
        <v>65</v>
      </c>
      <c r="C44" s="56"/>
      <c r="D44" s="27">
        <v>159496.94513999997</v>
      </c>
      <c r="E44" s="27">
        <v>169789.64439078729</v>
      </c>
      <c r="F44" s="25">
        <v>190536.46769941872</v>
      </c>
      <c r="H44" s="22"/>
    </row>
    <row r="45" spans="1:8" ht="75">
      <c r="A45" s="7" t="s">
        <v>66</v>
      </c>
      <c r="B45" s="8" t="s">
        <v>67</v>
      </c>
      <c r="C45" s="56" t="s">
        <v>95</v>
      </c>
      <c r="D45" s="27">
        <v>52633.651559999984</v>
      </c>
      <c r="E45" s="27">
        <v>61991.043900812459</v>
      </c>
      <c r="F45" s="25">
        <v>62660.373818334985</v>
      </c>
    </row>
    <row r="46" spans="1:8">
      <c r="A46" s="7"/>
      <c r="B46" s="8" t="s">
        <v>68</v>
      </c>
      <c r="C46" s="56"/>
      <c r="D46" s="27"/>
      <c r="E46" s="27"/>
      <c r="F46" s="27"/>
    </row>
    <row r="47" spans="1:8">
      <c r="A47" s="7"/>
      <c r="B47" s="8" t="s">
        <v>69</v>
      </c>
      <c r="C47" s="56"/>
      <c r="D47" s="27">
        <v>39014.816129999992</v>
      </c>
      <c r="E47" s="26"/>
      <c r="F47" s="25"/>
    </row>
    <row r="48" spans="1:8">
      <c r="A48" s="7"/>
      <c r="B48" s="8" t="s">
        <v>70</v>
      </c>
      <c r="C48" s="56"/>
      <c r="D48" s="27">
        <v>3592.6691800000003</v>
      </c>
      <c r="E48" s="26" t="s">
        <v>104</v>
      </c>
      <c r="F48" s="25" t="s">
        <v>104</v>
      </c>
    </row>
    <row r="49" spans="1:7">
      <c r="A49" s="7"/>
      <c r="B49" s="8" t="s">
        <v>71</v>
      </c>
      <c r="C49" s="56"/>
      <c r="D49" s="27">
        <v>6818.5585900000005</v>
      </c>
      <c r="E49" s="26" t="s">
        <v>104</v>
      </c>
      <c r="F49" s="25" t="s">
        <v>104</v>
      </c>
    </row>
    <row r="50" spans="1:7" ht="45">
      <c r="A50" s="7" t="s">
        <v>72</v>
      </c>
      <c r="B50" s="8" t="s">
        <v>73</v>
      </c>
      <c r="C50" s="56" t="s">
        <v>95</v>
      </c>
      <c r="D50" s="27">
        <v>41362.947392073329</v>
      </c>
      <c r="E50" s="27">
        <v>32705.617037051292</v>
      </c>
      <c r="F50" s="42">
        <v>37685.572175322552</v>
      </c>
      <c r="G50" s="22"/>
    </row>
    <row r="51" spans="1:7" ht="30">
      <c r="A51" s="7" t="s">
        <v>74</v>
      </c>
      <c r="B51" s="8" t="s">
        <v>75</v>
      </c>
      <c r="C51" s="56" t="s">
        <v>95</v>
      </c>
      <c r="D51" s="27">
        <v>186.042737926662</v>
      </c>
      <c r="E51" s="27">
        <v>-2204.2925635797046</v>
      </c>
      <c r="F51" s="42">
        <v>9866.8116618351833</v>
      </c>
    </row>
    <row r="52" spans="1:7" ht="30">
      <c r="A52" s="7" t="s">
        <v>76</v>
      </c>
      <c r="B52" s="8" t="s">
        <v>134</v>
      </c>
      <c r="C52" s="56" t="s">
        <v>95</v>
      </c>
      <c r="D52" s="27">
        <v>0</v>
      </c>
      <c r="E52" s="27">
        <v>0</v>
      </c>
      <c r="F52" s="27">
        <v>0</v>
      </c>
    </row>
    <row r="53" spans="1:7" ht="30">
      <c r="A53" s="20" t="s">
        <v>77</v>
      </c>
      <c r="B53" s="21" t="s">
        <v>78</v>
      </c>
      <c r="C53" s="56"/>
      <c r="D53" s="45" t="s">
        <v>104</v>
      </c>
      <c r="E53" s="45" t="s">
        <v>104</v>
      </c>
      <c r="F53" s="45" t="s">
        <v>104</v>
      </c>
    </row>
    <row r="54" spans="1:7">
      <c r="A54" s="7" t="s">
        <v>79</v>
      </c>
      <c r="B54" s="8" t="s">
        <v>80</v>
      </c>
      <c r="C54" s="56" t="s">
        <v>100</v>
      </c>
      <c r="D54" s="27">
        <v>2683.2318</v>
      </c>
      <c r="E54" s="27">
        <v>2683.2263000000003</v>
      </c>
      <c r="F54" s="42">
        <v>2703.4338000000002</v>
      </c>
    </row>
    <row r="55" spans="1:7" ht="30">
      <c r="A55" s="7" t="s">
        <v>81</v>
      </c>
      <c r="B55" s="8" t="s">
        <v>82</v>
      </c>
      <c r="C55" s="9" t="s">
        <v>101</v>
      </c>
      <c r="D55" s="47">
        <f>D45/D54</f>
        <v>19.615767657494214</v>
      </c>
      <c r="E55" s="47">
        <f>E45/E54</f>
        <v>23.103173929389577</v>
      </c>
      <c r="F55" s="46">
        <f>F45/F54</f>
        <v>23.178068506184609</v>
      </c>
    </row>
    <row r="56" spans="1:7" ht="30">
      <c r="A56" s="7" t="s">
        <v>83</v>
      </c>
      <c r="B56" s="8" t="s">
        <v>84</v>
      </c>
      <c r="C56" s="56"/>
      <c r="D56" s="27"/>
      <c r="E56" s="27"/>
      <c r="F56" s="27"/>
    </row>
    <row r="57" spans="1:7">
      <c r="A57" s="7" t="s">
        <v>85</v>
      </c>
      <c r="B57" s="8" t="s">
        <v>86</v>
      </c>
      <c r="C57" s="56" t="s">
        <v>102</v>
      </c>
      <c r="D57" s="27">
        <v>93</v>
      </c>
      <c r="E57" s="26" t="s">
        <v>104</v>
      </c>
      <c r="F57" s="25" t="s">
        <v>104</v>
      </c>
    </row>
    <row r="58" spans="1:7" ht="30">
      <c r="A58" s="7" t="s">
        <v>87</v>
      </c>
      <c r="B58" s="8" t="s">
        <v>88</v>
      </c>
      <c r="C58" s="9" t="s">
        <v>103</v>
      </c>
      <c r="D58" s="62">
        <f>D47/12/D57</f>
        <v>34.959512661290312</v>
      </c>
      <c r="E58" s="29" t="s">
        <v>104</v>
      </c>
      <c r="F58" s="25" t="s">
        <v>104</v>
      </c>
    </row>
    <row r="59" spans="1:7" ht="57.75" customHeight="1">
      <c r="A59" s="17" t="s">
        <v>89</v>
      </c>
      <c r="B59" s="18" t="s">
        <v>90</v>
      </c>
      <c r="C59" s="56"/>
      <c r="D59" s="66" t="s">
        <v>137</v>
      </c>
      <c r="E59" s="67"/>
      <c r="F59" s="64" t="s">
        <v>136</v>
      </c>
    </row>
    <row r="60" spans="1:7" ht="30">
      <c r="A60" s="7" t="s">
        <v>91</v>
      </c>
      <c r="B60" s="8" t="s">
        <v>132</v>
      </c>
      <c r="C60" s="56" t="s">
        <v>95</v>
      </c>
      <c r="D60" s="27">
        <v>17072</v>
      </c>
      <c r="E60" s="27">
        <v>17072</v>
      </c>
      <c r="F60" s="27">
        <v>17072</v>
      </c>
    </row>
    <row r="61" spans="1:7" ht="30">
      <c r="A61" s="7" t="s">
        <v>92</v>
      </c>
      <c r="B61" s="8" t="s">
        <v>133</v>
      </c>
      <c r="C61" s="56" t="s">
        <v>95</v>
      </c>
      <c r="D61" s="27">
        <f>176630-160324-11054</f>
        <v>5252</v>
      </c>
      <c r="E61" s="24" t="s">
        <v>104</v>
      </c>
      <c r="F61" s="24" t="s">
        <v>104</v>
      </c>
    </row>
    <row r="63" spans="1:7">
      <c r="A63" s="51"/>
      <c r="B63" s="52"/>
      <c r="C63" s="52"/>
      <c r="D63" s="52"/>
      <c r="E63" s="52"/>
      <c r="F63" s="52"/>
    </row>
    <row r="64" spans="1:7">
      <c r="A64" s="53"/>
      <c r="B64" s="52"/>
      <c r="C64" s="52"/>
      <c r="D64" s="52"/>
      <c r="E64" s="52"/>
      <c r="F64" s="52"/>
    </row>
    <row r="65" spans="1:6">
      <c r="A65" s="53"/>
      <c r="B65" s="52"/>
      <c r="C65" s="52"/>
      <c r="D65" s="52"/>
      <c r="E65" s="52"/>
      <c r="F65" s="52"/>
    </row>
    <row r="66" spans="1:6">
      <c r="A66" s="53"/>
      <c r="B66" s="52"/>
      <c r="C66" s="52"/>
      <c r="D66" s="52"/>
      <c r="E66" s="52"/>
      <c r="F66" s="52"/>
    </row>
    <row r="67" spans="1:6" ht="35.25" customHeight="1">
      <c r="A67" s="69"/>
      <c r="B67" s="69"/>
      <c r="C67" s="69"/>
      <c r="D67" s="69"/>
      <c r="E67" s="69"/>
      <c r="F67" s="69"/>
    </row>
    <row r="68" spans="1:6">
      <c r="A68" s="53"/>
      <c r="B68" s="52"/>
      <c r="C68" s="52"/>
      <c r="D68" s="52"/>
      <c r="E68" s="52"/>
      <c r="F68" s="52"/>
    </row>
    <row r="69" spans="1:6">
      <c r="A69" s="53"/>
      <c r="B69" s="52"/>
      <c r="C69" s="52"/>
      <c r="D69" s="52"/>
      <c r="E69" s="52"/>
      <c r="F69" s="52"/>
    </row>
    <row r="70" spans="1:6">
      <c r="A70" s="53"/>
      <c r="B70" s="52"/>
      <c r="C70" s="52"/>
      <c r="D70" s="52"/>
      <c r="E70" s="52"/>
      <c r="F70" s="52"/>
    </row>
  </sheetData>
  <mergeCells count="16">
    <mergeCell ref="D59:E59"/>
    <mergeCell ref="C15:F15"/>
    <mergeCell ref="A67:F67"/>
    <mergeCell ref="E1:F1"/>
    <mergeCell ref="A12:F12"/>
    <mergeCell ref="A25:F25"/>
    <mergeCell ref="A27:B27"/>
    <mergeCell ref="A3:F3"/>
    <mergeCell ref="A4:F4"/>
    <mergeCell ref="A5:F5"/>
    <mergeCell ref="A6:F6"/>
    <mergeCell ref="A9:F9"/>
    <mergeCell ref="A8:F8"/>
    <mergeCell ref="E2:F2"/>
    <mergeCell ref="A10:F10"/>
    <mergeCell ref="C14:F14"/>
  </mergeCells>
  <hyperlinks>
    <hyperlink ref="C21" r:id="rId1"/>
  </hyperlinks>
  <pageMargins left="0.7" right="0.7" top="0.75" bottom="0.75" header="0.3" footer="0.3"/>
  <pageSetup paperSize="9" scale="4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zoomScale="80" zoomScaleNormal="80" workbookViewId="0">
      <selection activeCell="B29" sqref="B29"/>
    </sheetView>
  </sheetViews>
  <sheetFormatPr defaultRowHeight="15"/>
  <cols>
    <col min="1" max="1" width="5.85546875" customWidth="1"/>
    <col min="2" max="2" width="42.5703125" customWidth="1"/>
    <col min="3" max="3" width="18.28515625" customWidth="1"/>
    <col min="4" max="4" width="15" customWidth="1"/>
    <col min="5" max="5" width="15.140625" customWidth="1"/>
    <col min="6" max="6" width="16.42578125" customWidth="1"/>
    <col min="7" max="7" width="15.28515625" customWidth="1"/>
    <col min="8" max="8" width="14" customWidth="1"/>
    <col min="9" max="9" width="15.5703125" customWidth="1"/>
  </cols>
  <sheetData>
    <row r="1" spans="1:9">
      <c r="A1" s="6" t="s">
        <v>105</v>
      </c>
    </row>
    <row r="3" spans="1:9" ht="71.25" customHeight="1">
      <c r="A3" s="81" t="s">
        <v>94</v>
      </c>
      <c r="B3" s="82"/>
      <c r="C3" s="85" t="s">
        <v>93</v>
      </c>
      <c r="D3" s="72" t="s">
        <v>121</v>
      </c>
      <c r="E3" s="87"/>
      <c r="F3" s="80" t="s">
        <v>122</v>
      </c>
      <c r="G3" s="80"/>
      <c r="H3" s="80" t="s">
        <v>123</v>
      </c>
      <c r="I3" s="80"/>
    </row>
    <row r="4" spans="1:9" ht="35.25" customHeight="1">
      <c r="A4" s="83"/>
      <c r="B4" s="84"/>
      <c r="C4" s="86"/>
      <c r="D4" s="14" t="s">
        <v>118</v>
      </c>
      <c r="E4" s="35" t="s">
        <v>119</v>
      </c>
      <c r="F4" s="14" t="s">
        <v>118</v>
      </c>
      <c r="G4" s="14" t="s">
        <v>119</v>
      </c>
      <c r="H4" s="14" t="s">
        <v>118</v>
      </c>
      <c r="I4" s="14" t="s">
        <v>119</v>
      </c>
    </row>
    <row r="5" spans="1:9" ht="30">
      <c r="A5" s="1" t="s">
        <v>33</v>
      </c>
      <c r="B5" s="37" t="s">
        <v>106</v>
      </c>
      <c r="C5" s="1"/>
      <c r="D5" s="1"/>
      <c r="E5" s="38"/>
      <c r="F5" s="1"/>
      <c r="G5" s="1"/>
      <c r="H5" s="1"/>
      <c r="I5" s="1"/>
    </row>
    <row r="6" spans="1:9" ht="30" hidden="1">
      <c r="A6" s="1" t="s">
        <v>37</v>
      </c>
      <c r="B6" s="37" t="s">
        <v>107</v>
      </c>
      <c r="C6" s="1"/>
      <c r="D6" s="1"/>
      <c r="E6" s="38"/>
      <c r="F6" s="1"/>
      <c r="G6" s="1"/>
      <c r="H6" s="1"/>
      <c r="I6" s="1"/>
    </row>
    <row r="7" spans="1:9" ht="180" hidden="1">
      <c r="A7" s="1"/>
      <c r="B7" s="37" t="s">
        <v>108</v>
      </c>
      <c r="C7" s="1"/>
      <c r="D7" s="1"/>
      <c r="E7" s="38"/>
      <c r="F7" s="1"/>
      <c r="G7" s="1"/>
      <c r="H7" s="1"/>
      <c r="I7" s="1"/>
    </row>
    <row r="8" spans="1:9" ht="195" hidden="1">
      <c r="A8" s="1"/>
      <c r="B8" s="37" t="s">
        <v>109</v>
      </c>
      <c r="C8" s="1"/>
      <c r="D8" s="1"/>
      <c r="E8" s="38"/>
      <c r="F8" s="1"/>
      <c r="G8" s="1"/>
      <c r="H8" s="1"/>
      <c r="I8" s="1"/>
    </row>
    <row r="9" spans="1:9">
      <c r="A9" s="1"/>
      <c r="B9" s="37" t="s">
        <v>110</v>
      </c>
      <c r="C9" s="1"/>
      <c r="D9" s="1"/>
      <c r="E9" s="38"/>
      <c r="F9" s="1"/>
      <c r="G9" s="1"/>
      <c r="H9" s="1"/>
      <c r="I9" s="1"/>
    </row>
    <row r="10" spans="1:9">
      <c r="A10" s="1"/>
      <c r="B10" s="37" t="s">
        <v>111</v>
      </c>
      <c r="C10" s="1"/>
      <c r="D10" s="1"/>
      <c r="E10" s="38"/>
      <c r="F10" s="1"/>
      <c r="G10" s="1"/>
      <c r="H10" s="1"/>
      <c r="I10" s="1"/>
    </row>
    <row r="11" spans="1:9" ht="30">
      <c r="A11" s="1"/>
      <c r="B11" s="37" t="s">
        <v>112</v>
      </c>
      <c r="C11" s="28" t="s">
        <v>115</v>
      </c>
      <c r="D11" s="39">
        <v>377899.68</v>
      </c>
      <c r="E11" s="40">
        <v>377899.68</v>
      </c>
      <c r="F11" s="39">
        <v>378329.04</v>
      </c>
      <c r="G11" s="39">
        <f>F11</f>
        <v>378329.04</v>
      </c>
      <c r="H11" s="39">
        <v>449928.7939690912</v>
      </c>
      <c r="I11" s="39">
        <f>H11</f>
        <v>449928.7939690912</v>
      </c>
    </row>
    <row r="12" spans="1:9" ht="30">
      <c r="A12" s="1"/>
      <c r="B12" s="37" t="s">
        <v>113</v>
      </c>
      <c r="C12" s="36" t="s">
        <v>116</v>
      </c>
      <c r="D12" s="39">
        <v>579.08000000000004</v>
      </c>
      <c r="E12" s="40">
        <v>595.77</v>
      </c>
      <c r="F12" s="39">
        <v>677.13</v>
      </c>
      <c r="G12" s="39">
        <f>F12</f>
        <v>677.13</v>
      </c>
      <c r="H12" s="39">
        <v>708.9590208831919</v>
      </c>
      <c r="I12" s="39">
        <f>H12</f>
        <v>708.9590208831919</v>
      </c>
    </row>
    <row r="13" spans="1:9">
      <c r="A13" s="1"/>
      <c r="B13" s="37" t="s">
        <v>114</v>
      </c>
      <c r="C13" s="36" t="s">
        <v>116</v>
      </c>
      <c r="D13" s="41">
        <v>1.3895</v>
      </c>
      <c r="E13" s="41">
        <v>1.43181</v>
      </c>
      <c r="F13" s="41">
        <v>1.4873700000000001</v>
      </c>
      <c r="G13" s="41">
        <f>F13</f>
        <v>1.4873700000000001</v>
      </c>
      <c r="H13" s="41">
        <v>1.6817269459895503</v>
      </c>
      <c r="I13" s="41">
        <f>H13</f>
        <v>1.6817269459895503</v>
      </c>
    </row>
    <row r="14" spans="1:9">
      <c r="A14" s="11"/>
      <c r="B14" s="12"/>
      <c r="C14" s="16"/>
      <c r="D14" s="15"/>
      <c r="E14" s="15"/>
      <c r="F14" s="11"/>
      <c r="G14" s="11"/>
      <c r="H14" s="11"/>
      <c r="I14" s="11"/>
    </row>
    <row r="15" spans="1:9">
      <c r="A15" s="49"/>
      <c r="B15" s="50"/>
      <c r="C15" s="50"/>
      <c r="D15" s="50"/>
      <c r="E15" s="50"/>
      <c r="F15" s="50"/>
      <c r="G15" s="50"/>
      <c r="H15" s="50"/>
      <c r="I15" s="50"/>
    </row>
    <row r="16" spans="1:9" ht="28.5" customHeight="1">
      <c r="A16" s="79"/>
      <c r="B16" s="79"/>
      <c r="C16" s="79"/>
      <c r="D16" s="79"/>
      <c r="E16" s="79"/>
      <c r="F16" s="79"/>
      <c r="G16" s="79"/>
      <c r="H16" s="79"/>
      <c r="I16" s="79"/>
    </row>
    <row r="17" spans="1:9" ht="42" customHeight="1">
      <c r="A17" s="79"/>
      <c r="B17" s="79"/>
      <c r="C17" s="79"/>
      <c r="D17" s="79"/>
      <c r="E17" s="79"/>
      <c r="F17" s="79"/>
      <c r="G17" s="79"/>
      <c r="H17" s="79"/>
      <c r="I17" s="79"/>
    </row>
  </sheetData>
  <mergeCells count="7">
    <mergeCell ref="A16:I16"/>
    <mergeCell ref="A17:I17"/>
    <mergeCell ref="F3:G3"/>
    <mergeCell ref="H3:I3"/>
    <mergeCell ref="A3:B4"/>
    <mergeCell ref="C3:C4"/>
    <mergeCell ref="D3:E3"/>
  </mergeCells>
  <pageMargins left="0.7" right="0.7" top="0.75" bottom="0.75" header="0.3" footer="0.3"/>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M11" sqref="M11"/>
    </sheetView>
  </sheetViews>
  <sheetFormatPr defaultRowHeight="15"/>
  <cols>
    <col min="1" max="1" width="16.7109375" customWidth="1"/>
    <col min="2" max="7" width="12" customWidth="1"/>
  </cols>
  <sheetData>
    <row r="1" spans="1:7">
      <c r="A1" t="s">
        <v>14</v>
      </c>
    </row>
    <row r="3" spans="1:7">
      <c r="A3" s="89"/>
      <c r="B3" s="88" t="s">
        <v>10</v>
      </c>
      <c r="C3" s="88"/>
      <c r="D3" s="88"/>
      <c r="E3" s="88" t="s">
        <v>15</v>
      </c>
      <c r="F3" s="88"/>
      <c r="G3" s="88"/>
    </row>
    <row r="4" spans="1:7">
      <c r="A4" s="89"/>
      <c r="B4" s="3" t="s">
        <v>11</v>
      </c>
      <c r="C4" s="3" t="s">
        <v>8</v>
      </c>
      <c r="D4" s="3" t="s">
        <v>9</v>
      </c>
      <c r="E4" s="3" t="s">
        <v>11</v>
      </c>
      <c r="F4" s="3" t="s">
        <v>8</v>
      </c>
      <c r="G4" s="3" t="s">
        <v>9</v>
      </c>
    </row>
    <row r="5" spans="1:7">
      <c r="A5" s="1" t="s">
        <v>0</v>
      </c>
      <c r="B5" s="2">
        <v>5326.3480835614173</v>
      </c>
      <c r="C5" s="2">
        <v>3927.0522835614174</v>
      </c>
      <c r="D5" s="2">
        <v>1399.2958000000001</v>
      </c>
      <c r="E5" s="2">
        <v>5384.0832639999999</v>
      </c>
      <c r="F5" s="2">
        <f>E5-G5</f>
        <v>3901.8686929999999</v>
      </c>
      <c r="G5" s="2">
        <v>1482.214571</v>
      </c>
    </row>
    <row r="6" spans="1:7">
      <c r="A6" s="1" t="s">
        <v>1</v>
      </c>
      <c r="B6" s="2">
        <v>2665.8348919473801</v>
      </c>
      <c r="C6" s="2">
        <v>1757.22289194738</v>
      </c>
      <c r="D6" s="2">
        <v>908.61199999999997</v>
      </c>
      <c r="E6" s="2">
        <v>2644.5537394793623</v>
      </c>
      <c r="F6" s="2">
        <f t="shared" ref="F6:F13" si="0">E6-G6</f>
        <v>1650.8656374793622</v>
      </c>
      <c r="G6" s="2">
        <v>993.68810200000007</v>
      </c>
    </row>
    <row r="7" spans="1:7">
      <c r="A7" s="1" t="s">
        <v>2</v>
      </c>
      <c r="B7" s="2">
        <v>4651.3875759929761</v>
      </c>
      <c r="C7" s="2">
        <v>3516.187475992976</v>
      </c>
      <c r="D7" s="2">
        <v>1135.2001</v>
      </c>
      <c r="E7" s="2">
        <v>4823.7912367064382</v>
      </c>
      <c r="F7" s="2">
        <f t="shared" si="0"/>
        <v>3565.3690135264392</v>
      </c>
      <c r="G7" s="2">
        <v>1258.422223179999</v>
      </c>
    </row>
    <row r="8" spans="1:7">
      <c r="A8" s="1" t="s">
        <v>3</v>
      </c>
      <c r="B8" s="2">
        <v>4864.5999406740993</v>
      </c>
      <c r="C8" s="2">
        <v>3627.6748406740994</v>
      </c>
      <c r="D8" s="2">
        <v>1236.9250999999999</v>
      </c>
      <c r="E8" s="2">
        <v>4933.3769746833341</v>
      </c>
      <c r="F8" s="2">
        <f t="shared" si="0"/>
        <v>3642.9573326833342</v>
      </c>
      <c r="G8" s="2">
        <v>1290.4196419999998</v>
      </c>
    </row>
    <row r="9" spans="1:7">
      <c r="A9" s="1" t="s">
        <v>4</v>
      </c>
      <c r="B9" s="2">
        <v>1604.932</v>
      </c>
      <c r="C9" s="2">
        <v>1045.9893</v>
      </c>
      <c r="D9" s="2">
        <v>558.94270000000006</v>
      </c>
      <c r="E9" s="2">
        <v>1636.0869531316571</v>
      </c>
      <c r="F9" s="2">
        <f t="shared" si="0"/>
        <v>1046.4280780545948</v>
      </c>
      <c r="G9" s="2">
        <v>589.65887507706225</v>
      </c>
    </row>
    <row r="10" spans="1:7">
      <c r="A10" s="1" t="s">
        <v>5</v>
      </c>
      <c r="B10" s="2">
        <v>11075.747438517337</v>
      </c>
      <c r="C10" s="2">
        <v>8243.3934385173379</v>
      </c>
      <c r="D10" s="2">
        <v>2832.3539999999998</v>
      </c>
      <c r="E10" s="2">
        <v>10926.427002681843</v>
      </c>
      <c r="F10" s="2">
        <f t="shared" si="0"/>
        <v>7973.8152518018433</v>
      </c>
      <c r="G10" s="2">
        <v>2952.6117508799998</v>
      </c>
    </row>
    <row r="11" spans="1:7">
      <c r="A11" s="1" t="s">
        <v>6</v>
      </c>
      <c r="B11" s="2">
        <v>5014.26</v>
      </c>
      <c r="C11" s="2">
        <v>3988.38</v>
      </c>
      <c r="D11" s="2">
        <v>1025.8800000000001</v>
      </c>
      <c r="E11" s="2">
        <v>5057.8032611146764</v>
      </c>
      <c r="F11" s="2">
        <f t="shared" si="0"/>
        <v>3987.6816691146764</v>
      </c>
      <c r="G11" s="2">
        <v>1070.121592</v>
      </c>
    </row>
    <row r="12" spans="1:7">
      <c r="A12" s="1" t="s">
        <v>7</v>
      </c>
      <c r="B12" s="2">
        <v>5164.7</v>
      </c>
      <c r="C12" s="2">
        <v>3674.8558999999996</v>
      </c>
      <c r="D12" s="2">
        <v>1489.8441</v>
      </c>
      <c r="E12" s="2">
        <v>5453.2608996335339</v>
      </c>
      <c r="F12" s="2">
        <f t="shared" si="0"/>
        <v>3890.091930373088</v>
      </c>
      <c r="G12" s="2">
        <v>1563.1689692604461</v>
      </c>
    </row>
    <row r="13" spans="1:7">
      <c r="A13" s="1" t="s">
        <v>12</v>
      </c>
      <c r="B13" s="2">
        <v>7468.0106812397889</v>
      </c>
      <c r="C13" s="2">
        <v>6042.5607812397893</v>
      </c>
      <c r="D13" s="2">
        <v>1425.4498999999996</v>
      </c>
      <c r="E13" s="2">
        <v>7265.8869302153262</v>
      </c>
      <c r="F13" s="2">
        <f t="shared" si="0"/>
        <v>5779.2247036693443</v>
      </c>
      <c r="G13" s="2">
        <v>1486.6622265459823</v>
      </c>
    </row>
    <row r="14" spans="1:7">
      <c r="A14" s="4" t="s">
        <v>16</v>
      </c>
      <c r="B14" s="5">
        <f>SUM(B5:B13)</f>
        <v>47835.820611932992</v>
      </c>
      <c r="C14" s="5">
        <f t="shared" ref="C14:G14" si="1">SUM(C5:C13)</f>
        <v>35823.316911932998</v>
      </c>
      <c r="D14" s="5">
        <f t="shared" si="1"/>
        <v>12012.503699999999</v>
      </c>
      <c r="E14" s="5">
        <f t="shared" si="1"/>
        <v>48125.270261646168</v>
      </c>
      <c r="F14" s="5">
        <f t="shared" si="1"/>
        <v>35438.302309702682</v>
      </c>
      <c r="G14" s="5">
        <f t="shared" si="1"/>
        <v>12686.96795194349</v>
      </c>
    </row>
    <row r="16" spans="1:7">
      <c r="A16" t="s">
        <v>13</v>
      </c>
    </row>
  </sheetData>
  <mergeCells count="3">
    <mergeCell ref="B3:D3"/>
    <mergeCell ref="E3:G3"/>
    <mergeCell ref="A3:A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1</vt:lpstr>
      <vt:lpstr>2</vt: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2023-04-17T13:52:26Z</dcterms:modified>
</cp:coreProperties>
</file>