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7.2.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7.2.'!P1_SCOPE_CORR,'прил 7.2.'!P2_SCOPE_CORR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 7.2.'!P1_SET_PROT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 7.2.'!P6_T2.1?Protection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 7.2.'!$A$1:$AJ$45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M22" i="4" l="1"/>
  <c r="L26" i="4" l="1"/>
  <c r="H22" i="4"/>
  <c r="C22" i="4"/>
  <c r="C32" i="4" l="1"/>
  <c r="AI18" i="4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L34" i="4"/>
  <c r="V34" i="4" s="1"/>
  <c r="G34" i="4"/>
  <c r="Q34" i="4" s="1"/>
  <c r="AK33" i="4"/>
  <c r="U33" i="4"/>
  <c r="T33" i="4"/>
  <c r="S33" i="4"/>
  <c r="R33" i="4"/>
  <c r="P33" i="4"/>
  <c r="O33" i="4"/>
  <c r="N33" i="4"/>
  <c r="N32" i="4" s="1"/>
  <c r="M33" i="4"/>
  <c r="L33" i="4"/>
  <c r="V33" i="4" s="1"/>
  <c r="G33" i="4"/>
  <c r="AK32" i="4"/>
  <c r="AI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/>
  <c r="AK31" i="4"/>
  <c r="U31" i="4"/>
  <c r="T31" i="4"/>
  <c r="S31" i="4"/>
  <c r="R31" i="4"/>
  <c r="L31" i="4"/>
  <c r="V31" i="4" s="1"/>
  <c r="G31" i="4"/>
  <c r="AK30" i="4"/>
  <c r="U30" i="4"/>
  <c r="T30" i="4"/>
  <c r="S30" i="4"/>
  <c r="R30" i="4"/>
  <c r="L30" i="4"/>
  <c r="V30" i="4" s="1"/>
  <c r="G30" i="4"/>
  <c r="Q30" i="4" s="1"/>
  <c r="AK29" i="4"/>
  <c r="P29" i="4"/>
  <c r="O29" i="4"/>
  <c r="N29" i="4"/>
  <c r="M29" i="4"/>
  <c r="L29" i="4"/>
  <c r="V29" i="4" s="1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U27" i="4"/>
  <c r="T27" i="4"/>
  <c r="S27" i="4"/>
  <c r="R27" i="4"/>
  <c r="M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V26" i="4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Q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N21" i="4" s="1"/>
  <c r="M23" i="4"/>
  <c r="L23" i="4"/>
  <c r="V23" i="4" s="1"/>
  <c r="AK22" i="4"/>
  <c r="T22" i="4"/>
  <c r="S22" i="4"/>
  <c r="S21" i="4" s="1"/>
  <c r="S20" i="4" s="1"/>
  <c r="R22" i="4"/>
  <c r="O22" i="4"/>
  <c r="O21" i="4" s="1"/>
  <c r="O20" i="4" s="1"/>
  <c r="O19" i="4" s="1"/>
  <c r="N22" i="4"/>
  <c r="M21" i="4"/>
  <c r="K22" i="4"/>
  <c r="F22" i="4"/>
  <c r="G22" i="4" s="1"/>
  <c r="G21" i="4" s="1"/>
  <c r="AK21" i="4"/>
  <c r="T21" i="4"/>
  <c r="J21" i="4"/>
  <c r="I21" i="4"/>
  <c r="H21" i="4"/>
  <c r="H20" i="4" s="1"/>
  <c r="H19" i="4" s="1"/>
  <c r="E21" i="4"/>
  <c r="D21" i="4"/>
  <c r="C21" i="4"/>
  <c r="AK20" i="4"/>
  <c r="I20" i="4"/>
  <c r="I19" i="4" s="1"/>
  <c r="I18" i="4" s="1"/>
  <c r="D20" i="4"/>
  <c r="C20" i="4"/>
  <c r="AK19" i="4"/>
  <c r="D19" i="4"/>
  <c r="D18" i="4" s="1"/>
  <c r="AK18" i="4"/>
  <c r="J20" i="4" l="1"/>
  <c r="J19" i="4" s="1"/>
  <c r="L25" i="4"/>
  <c r="V25" i="4" s="1"/>
  <c r="R21" i="4"/>
  <c r="R20" i="4" s="1"/>
  <c r="R19" i="4" s="1"/>
  <c r="R18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0" i="4"/>
  <c r="G19" i="4" s="1"/>
  <c r="G18" i="4" s="1"/>
  <c r="G25" i="4"/>
  <c r="Q27" i="4"/>
  <c r="C19" i="4"/>
  <c r="C18" i="4" s="1"/>
  <c r="M32" i="4"/>
  <c r="H18" i="4"/>
  <c r="J18" i="4"/>
  <c r="M20" i="4"/>
  <c r="M19" i="4" s="1"/>
  <c r="N20" i="4"/>
  <c r="N19" i="4" s="1"/>
  <c r="N18" i="4" s="1"/>
  <c r="T20" i="4"/>
  <c r="T19" i="4" s="1"/>
  <c r="T18" i="4" s="1"/>
  <c r="Q23" i="4"/>
  <c r="O18" i="4"/>
  <c r="S19" i="4"/>
  <c r="S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L22" i="4"/>
  <c r="Q26" i="4"/>
  <c r="Q25" i="4" s="1"/>
  <c r="Q29" i="4"/>
  <c r="Q31" i="4"/>
  <c r="Q33" i="4"/>
  <c r="Q35" i="4"/>
  <c r="M18" i="4" l="1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<sst xmlns="http://schemas.openxmlformats.org/spreadsheetml/2006/main" count="106" uniqueCount="86">
  <si>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</si>
  <si>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</si>
  <si>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</si>
  <si>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</si>
  <si>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</si>
  <si>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</si>
  <si>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</si>
  <si>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</si>
  <si>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</si>
  <si>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</si>
  <si>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</si>
  <si>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</si>
  <si>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</si>
  <si>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</si>
  <si>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</si>
  <si>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</si>
  <si>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</si>
  <si>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</si>
  <si>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</si>
  <si>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</si>
  <si>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</si>
  <si>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</si>
  <si>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</si>
  <si>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</si>
  <si>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</si>
  <si>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</si>
  <si>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</si>
  <si>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</si>
  <si>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</si>
  <si>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</si>
  <si>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</si>
  <si>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</si>
  <si>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</si>
  <si>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</si>
  <si>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</si>
  <si>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</si>
  <si>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</si>
  <si>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</si>
  <si>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</si>
  <si>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</si>
  <si>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</si>
  <si>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</si>
  <si>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</si>
  <si>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</si>
  <si>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</si>
  <si>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</si>
  <si>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</si>
  <si>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</si>
  <si>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</si>
  <si>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</si>
  <si>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</si>
  <si>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</si>
  <si>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</si>
  <si>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</si>
  <si>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СИП 4*50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</si>
  <si>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</si>
  <si>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</si>
  <si>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</si>
  <si>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</si>
  <si>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</si>
  <si>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</si>
  <si>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</si>
  <si>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</si>
  <si>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</si>
  <si>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</si>
  <si>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</si>
  <si>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</si>
  <si>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</si>
  <si>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</si>
  <si>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</si>
  <si>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</si>
  <si>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</si>
  <si>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</si>
  <si>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</si>
  <si>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</si>
  <si>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</si>
  <si>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</si>
  <si>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</si>
  <si>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</si>
  <si>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</si>
  <si>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</si>
  <si>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</si>
  <si>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за 9 месяцев 2018 года</t>
  </si>
  <si>
    <t>«15 » ноября 2018 года</t>
  </si>
  <si>
    <t>20 лет</t>
  </si>
  <si>
    <t>2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</si>
</sst>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98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3" borderId="2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0" borderId="0" xfId="1" applyFont="1" applyAlignment="1">
      <alignment horizontal="right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3" borderId="2" xfId="1" applyFont="1" applyFill="1" applyBorder="1" applyAlignment="1">
      <alignment horizontal="center" vertical="center" wrapText="1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и наименования показателей" xfId="14"/>
    <cellStyle name="Мой заголовок" xfId="15"/>
    <cellStyle name="Мой заголовок листа" xfId="16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view="pageBreakPreview" topLeftCell="J1" zoomScale="75" zoomScaleNormal="70" workbookViewId="0">
      <selection activeCell="AH22" sqref="AH22"/>
    </sheetView>
  </sheetViews>
  <sheetFormatPr defaultRowHeight="15.75" outlineLevelRow="1" outlineLevelCol="1"/>
  <cols>
    <col min="1" max="1" width="9.140625" style="1"/>
    <col min="2" max="2" width="43.7109375" style="1" customWidth="1"/>
    <col min="3" max="3" width="9.85546875" style="1" customWidth="1"/>
    <col min="4" max="4" width="6.85546875" style="1" customWidth="1"/>
    <col min="5" max="5" width="8.7109375" style="2" customWidth="1"/>
    <col min="6" max="6" width="11.42578125" style="2" customWidth="1"/>
    <col min="7" max="7" width="8.5703125" style="2" customWidth="1"/>
    <col min="8" max="8" width="9.42578125" style="1" customWidth="1"/>
    <col min="9" max="9" width="7.42578125" style="1" customWidth="1"/>
    <col min="10" max="10" width="7.28515625" style="1" customWidth="1"/>
    <col min="11" max="11" width="10.85546875" style="1" customWidth="1"/>
    <col min="12" max="12" width="8.85546875" style="1" customWidth="1"/>
    <col min="13" max="13" width="9.140625" style="28"/>
    <col min="14" max="15" width="7.42578125" style="28" customWidth="1"/>
    <col min="16" max="16" width="11.42578125" style="28" customWidth="1"/>
    <col min="17" max="17" width="9.7109375" style="1" customWidth="1"/>
    <col min="18" max="18" width="12" style="1" customWidth="1"/>
    <col min="19" max="19" width="7" style="1" customWidth="1"/>
    <col min="20" max="20" width="8.5703125" style="1" customWidth="1"/>
    <col min="21" max="21" width="8.7109375" style="1" customWidth="1"/>
    <col min="22" max="22" width="8.85546875" style="1" customWidth="1"/>
    <col min="23" max="23" width="9.140625" style="1" hidden="1" customWidth="1" outlineLevel="1"/>
    <col min="24" max="24" width="9.7109375" style="1" hidden="1" customWidth="1" outlineLevel="1"/>
    <col min="25" max="25" width="8.85546875" style="1" hidden="1" customWidth="1" outlineLevel="1"/>
    <col min="26" max="26" width="10" style="1" hidden="1" customWidth="1" outlineLevel="1"/>
    <col min="27" max="27" width="8.85546875" style="1" customWidth="1" collapsed="1"/>
    <col min="28" max="28" width="10.42578125" style="1" customWidth="1"/>
    <col min="29" max="29" width="11.28515625" style="1" customWidth="1"/>
    <col min="30" max="30" width="8.85546875" style="1" customWidth="1"/>
    <col min="31" max="31" width="10" style="1" customWidth="1"/>
    <col min="32" max="32" width="9.140625" style="1"/>
    <col min="33" max="33" width="6.7109375" style="1" customWidth="1"/>
    <col min="34" max="34" width="8.140625" style="1" customWidth="1"/>
    <col min="35" max="35" width="10" style="1" customWidth="1"/>
    <col min="36" max="36" width="11.140625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3"/>
      <c r="N6" s="83"/>
      <c r="O6" s="83"/>
      <c r="P6" s="83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4"/>
      <c r="N7" s="84"/>
      <c r="O7" s="84"/>
      <c r="P7" s="84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82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9" t="s">
        <v>83</v>
      </c>
    </row>
    <row r="13" spans="1:36">
      <c r="AJ13" s="3" t="s">
        <v>9</v>
      </c>
    </row>
    <row r="15" spans="1:36" ht="22.5" customHeight="1">
      <c r="A15" s="93" t="s">
        <v>10</v>
      </c>
      <c r="B15" s="93" t="s">
        <v>11</v>
      </c>
      <c r="C15" s="93" t="s">
        <v>12</v>
      </c>
      <c r="D15" s="93"/>
      <c r="E15" s="93"/>
      <c r="F15" s="93"/>
      <c r="G15" s="93"/>
      <c r="H15" s="97" t="s">
        <v>13</v>
      </c>
      <c r="I15" s="97"/>
      <c r="J15" s="97"/>
      <c r="K15" s="97"/>
      <c r="L15" s="97"/>
      <c r="M15" s="93" t="s">
        <v>14</v>
      </c>
      <c r="N15" s="93"/>
      <c r="O15" s="93"/>
      <c r="P15" s="93"/>
      <c r="Q15" s="93"/>
      <c r="R15" s="93" t="s">
        <v>15</v>
      </c>
      <c r="S15" s="93"/>
      <c r="T15" s="93"/>
      <c r="U15" s="93"/>
      <c r="V15" s="93"/>
      <c r="W15" s="92" t="s">
        <v>16</v>
      </c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</row>
    <row r="16" spans="1:36" ht="27.75" customHeight="1">
      <c r="A16" s="93"/>
      <c r="B16" s="93"/>
      <c r="C16" s="93"/>
      <c r="D16" s="93"/>
      <c r="E16" s="93"/>
      <c r="F16" s="93"/>
      <c r="G16" s="93"/>
      <c r="H16" s="97"/>
      <c r="I16" s="97"/>
      <c r="J16" s="97"/>
      <c r="K16" s="97"/>
      <c r="L16" s="97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 t="s">
        <v>17</v>
      </c>
      <c r="X16" s="93"/>
      <c r="Y16" s="93"/>
      <c r="Z16" s="93"/>
      <c r="AA16" s="94" t="s">
        <v>18</v>
      </c>
      <c r="AB16" s="94"/>
      <c r="AC16" s="94"/>
      <c r="AD16" s="94"/>
      <c r="AE16" s="94" t="s">
        <v>19</v>
      </c>
      <c r="AF16" s="94"/>
      <c r="AG16" s="94"/>
      <c r="AH16" s="94"/>
      <c r="AI16" s="94"/>
      <c r="AJ16" s="95" t="s">
        <v>20</v>
      </c>
    </row>
    <row r="17" spans="1:37" ht="109.5" customHeight="1">
      <c r="A17" s="11"/>
      <c r="B17" s="11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95"/>
    </row>
    <row r="18" spans="1:37" s="28" customFormat="1" ht="30" customHeight="1">
      <c r="A18" s="19"/>
      <c r="B18" s="20" t="s">
        <v>21</v>
      </c>
      <c r="C18" s="21">
        <f>C19+C32+C36</f>
        <v>6.2409499999999998</v>
      </c>
      <c r="D18" s="22">
        <f t="shared" ref="D18:V18" si="0">D19+D32+D36</f>
        <v>0</v>
      </c>
      <c r="E18" s="21">
        <f t="shared" si="0"/>
        <v>0</v>
      </c>
      <c r="F18" s="21">
        <f t="shared" si="0"/>
        <v>6.2409499999999998</v>
      </c>
      <c r="G18" s="21">
        <f t="shared" si="0"/>
        <v>0</v>
      </c>
      <c r="H18" s="23">
        <f t="shared" si="0"/>
        <v>16.872306000000002</v>
      </c>
      <c r="I18" s="24">
        <f t="shared" si="0"/>
        <v>0</v>
      </c>
      <c r="J18" s="23">
        <f t="shared" si="0"/>
        <v>0.76883699999999999</v>
      </c>
      <c r="K18" s="23">
        <f t="shared" si="0"/>
        <v>15.975956999999999</v>
      </c>
      <c r="L18" s="23">
        <f t="shared" si="0"/>
        <v>0.12751200000000004</v>
      </c>
      <c r="M18" s="21">
        <f t="shared" si="0"/>
        <v>10.631356</v>
      </c>
      <c r="N18" s="22">
        <f t="shared" si="0"/>
        <v>0</v>
      </c>
      <c r="O18" s="22">
        <f t="shared" si="0"/>
        <v>0.55883700000000003</v>
      </c>
      <c r="P18" s="21">
        <f t="shared" si="0"/>
        <v>9.7350069999999995</v>
      </c>
      <c r="Q18" s="21">
        <f t="shared" si="0"/>
        <v>0.12751200000000004</v>
      </c>
      <c r="R18" s="21">
        <f t="shared" si="0"/>
        <v>16.872306000000002</v>
      </c>
      <c r="S18" s="22">
        <f t="shared" si="0"/>
        <v>0</v>
      </c>
      <c r="T18" s="21">
        <f t="shared" si="0"/>
        <v>0.76883699999999999</v>
      </c>
      <c r="U18" s="21">
        <f t="shared" si="0"/>
        <v>15.975956999999999</v>
      </c>
      <c r="V18" s="21">
        <f t="shared" si="0"/>
        <v>0.12751200000000004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3.19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6.2409499999999998</v>
      </c>
      <c r="D19" s="22">
        <f t="shared" si="1"/>
        <v>0</v>
      </c>
      <c r="E19" s="22">
        <f t="shared" si="1"/>
        <v>0</v>
      </c>
      <c r="F19" s="22">
        <f t="shared" si="1"/>
        <v>6.2409499999999998</v>
      </c>
      <c r="G19" s="22">
        <f t="shared" si="1"/>
        <v>0</v>
      </c>
      <c r="H19" s="24">
        <f t="shared" si="1"/>
        <v>16.271747000000001</v>
      </c>
      <c r="I19" s="24">
        <f t="shared" si="1"/>
        <v>0</v>
      </c>
      <c r="J19" s="24">
        <f t="shared" si="1"/>
        <v>0.61423700000000003</v>
      </c>
      <c r="K19" s="24">
        <f t="shared" si="1"/>
        <v>15.588844</v>
      </c>
      <c r="L19" s="24">
        <f t="shared" si="1"/>
        <v>6.8666000000000033E-2</v>
      </c>
      <c r="M19" s="22">
        <f t="shared" si="1"/>
        <v>10.030797</v>
      </c>
      <c r="N19" s="22">
        <f t="shared" si="1"/>
        <v>0</v>
      </c>
      <c r="O19" s="22">
        <f t="shared" si="1"/>
        <v>0.40423700000000001</v>
      </c>
      <c r="P19" s="22">
        <f t="shared" si="1"/>
        <v>9.3478940000000001</v>
      </c>
      <c r="Q19" s="22">
        <f t="shared" si="1"/>
        <v>6.8666000000000033E-2</v>
      </c>
      <c r="R19" s="22">
        <f t="shared" si="1"/>
        <v>16.271747000000001</v>
      </c>
      <c r="S19" s="22">
        <f t="shared" si="1"/>
        <v>0</v>
      </c>
      <c r="T19" s="22">
        <f t="shared" si="1"/>
        <v>0.61423700000000003</v>
      </c>
      <c r="U19" s="22">
        <f t="shared" si="1"/>
        <v>15.588844</v>
      </c>
      <c r="V19" s="22">
        <f t="shared" si="1"/>
        <v>6.8666000000000033E-2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6.2409499999999998</v>
      </c>
      <c r="D20" s="22">
        <f t="shared" si="3"/>
        <v>0</v>
      </c>
      <c r="E20" s="22">
        <f t="shared" si="3"/>
        <v>0</v>
      </c>
      <c r="F20" s="22">
        <f t="shared" si="3"/>
        <v>6.2409499999999998</v>
      </c>
      <c r="G20" s="22">
        <f t="shared" si="3"/>
        <v>0</v>
      </c>
      <c r="H20" s="24">
        <f t="shared" si="3"/>
        <v>16.271747000000001</v>
      </c>
      <c r="I20" s="24">
        <f t="shared" si="3"/>
        <v>0</v>
      </c>
      <c r="J20" s="24">
        <f t="shared" si="3"/>
        <v>0.61423700000000003</v>
      </c>
      <c r="K20" s="24">
        <f t="shared" si="3"/>
        <v>15.588844</v>
      </c>
      <c r="L20" s="24">
        <f t="shared" si="3"/>
        <v>6.8666000000000033E-2</v>
      </c>
      <c r="M20" s="22">
        <f t="shared" si="3"/>
        <v>10.030797</v>
      </c>
      <c r="N20" s="22">
        <f t="shared" si="3"/>
        <v>0</v>
      </c>
      <c r="O20" s="22">
        <f t="shared" si="3"/>
        <v>0.40423700000000001</v>
      </c>
      <c r="P20" s="22">
        <f t="shared" si="3"/>
        <v>9.3478940000000001</v>
      </c>
      <c r="Q20" s="22">
        <f t="shared" si="3"/>
        <v>6.8666000000000033E-2</v>
      </c>
      <c r="R20" s="22">
        <f t="shared" si="3"/>
        <v>16.271747000000001</v>
      </c>
      <c r="S20" s="22">
        <f t="shared" si="3"/>
        <v>0</v>
      </c>
      <c r="T20" s="22">
        <f t="shared" si="3"/>
        <v>0.61423700000000003</v>
      </c>
      <c r="U20" s="22">
        <f t="shared" si="3"/>
        <v>15.588844</v>
      </c>
      <c r="V20" s="22">
        <f t="shared" si="3"/>
        <v>6.8666000000000033E-2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6.2409499999999998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6.2409499999999998</v>
      </c>
      <c r="G21" s="35">
        <f t="shared" si="4"/>
        <v>0</v>
      </c>
      <c r="H21" s="36">
        <f t="shared" si="4"/>
        <v>15.299991</v>
      </c>
      <c r="I21" s="36">
        <f t="shared" si="4"/>
        <v>0</v>
      </c>
      <c r="J21" s="36">
        <f t="shared" si="4"/>
        <v>0.39943699999999999</v>
      </c>
      <c r="K21" s="36">
        <f t="shared" si="4"/>
        <v>14.900554</v>
      </c>
      <c r="L21" s="36">
        <f t="shared" si="4"/>
        <v>0</v>
      </c>
      <c r="M21" s="35">
        <f t="shared" si="4"/>
        <v>9.0590410000000006</v>
      </c>
      <c r="N21" s="35">
        <f t="shared" si="4"/>
        <v>0</v>
      </c>
      <c r="O21" s="35">
        <f t="shared" si="4"/>
        <v>0.39943699999999999</v>
      </c>
      <c r="P21" s="35">
        <f t="shared" si="4"/>
        <v>8.6596039999999999</v>
      </c>
      <c r="Q21" s="35">
        <f t="shared" si="4"/>
        <v>0</v>
      </c>
      <c r="R21" s="35">
        <f t="shared" si="4"/>
        <v>15.299991</v>
      </c>
      <c r="S21" s="35">
        <f t="shared" si="4"/>
        <v>0</v>
      </c>
      <c r="T21" s="35">
        <f t="shared" si="4"/>
        <v>0.39943699999999999</v>
      </c>
      <c r="U21" s="35">
        <f t="shared" si="4"/>
        <v>14.900554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9" customFormat="1" ht="44.25" customHeight="1">
      <c r="A22" s="39" t="s">
        <v>43</v>
      </c>
      <c r="B22" s="40" t="s">
        <v>44</v>
      </c>
      <c r="C22" s="41">
        <f>2.13419+2.07774+2.02902</f>
        <v>6.2409499999999998</v>
      </c>
      <c r="D22" s="42"/>
      <c r="E22" s="42"/>
      <c r="F22" s="42">
        <f>C22</f>
        <v>6.2409499999999998</v>
      </c>
      <c r="G22" s="35">
        <f t="shared" ref="G22:G36" si="5">C22-E22-F22</f>
        <v>0</v>
      </c>
      <c r="H22" s="43">
        <f>4.890948+5.004803*2</f>
        <v>14.900554</v>
      </c>
      <c r="I22" s="44"/>
      <c r="J22" s="45"/>
      <c r="K22" s="43">
        <f>H22</f>
        <v>14.900554</v>
      </c>
      <c r="L22" s="36">
        <f t="shared" ref="L22:L31" si="6">H22-J22-K22</f>
        <v>0</v>
      </c>
      <c r="M22" s="46">
        <f>H22-C22</f>
        <v>8.6596039999999999</v>
      </c>
      <c r="N22" s="46">
        <f>I22-D22</f>
        <v>0</v>
      </c>
      <c r="O22" s="46">
        <f>J22-E22</f>
        <v>0</v>
      </c>
      <c r="P22" s="46">
        <f>K22-F22</f>
        <v>8.6596039999999999</v>
      </c>
      <c r="Q22" s="46">
        <f>L22-G22</f>
        <v>0</v>
      </c>
      <c r="R22" s="42">
        <f>H22</f>
        <v>14.900554</v>
      </c>
      <c r="S22" s="42">
        <f>I22</f>
        <v>0</v>
      </c>
      <c r="T22" s="42">
        <f>J22</f>
        <v>0</v>
      </c>
      <c r="U22" s="42">
        <f>K22</f>
        <v>14.900554</v>
      </c>
      <c r="V22" s="42">
        <f>L22</f>
        <v>0</v>
      </c>
      <c r="W22" s="47"/>
      <c r="X22" s="47"/>
      <c r="Y22" s="47"/>
      <c r="Z22" s="47"/>
      <c r="AA22" s="47">
        <v>2018</v>
      </c>
      <c r="AB22" s="47" t="s">
        <v>84</v>
      </c>
      <c r="AC22" s="47" t="s">
        <v>85</v>
      </c>
      <c r="AD22" s="47">
        <v>32</v>
      </c>
      <c r="AE22" s="47"/>
      <c r="AF22" s="47"/>
      <c r="AG22" s="47"/>
      <c r="AH22" s="47"/>
      <c r="AI22" s="48"/>
      <c r="AJ22" s="47"/>
      <c r="AK22" s="27" t="str">
        <f t="shared" si="2"/>
        <v xml:space="preserve">реконструкция 11 очереди п/ст 35/6 кВ - приобретение оборудования по лизингу </v>
      </c>
    </row>
    <row r="23" spans="1:37" s="49" customFormat="1" ht="44.25" customHeight="1">
      <c r="A23" s="39" t="s">
        <v>45</v>
      </c>
      <c r="B23" s="40" t="s">
        <v>46</v>
      </c>
      <c r="C23" s="41">
        <v>0</v>
      </c>
      <c r="D23" s="42"/>
      <c r="E23" s="42"/>
      <c r="F23" s="42">
        <v>0</v>
      </c>
      <c r="G23" s="35"/>
      <c r="H23" s="43">
        <v>0.39943699999999999</v>
      </c>
      <c r="I23" s="45"/>
      <c r="J23" s="45">
        <v>0.39943699999999999</v>
      </c>
      <c r="K23" s="43"/>
      <c r="L23" s="36">
        <f t="shared" si="6"/>
        <v>0</v>
      </c>
      <c r="M23" s="46">
        <f t="shared" ref="M23:Q24" si="7">H23-C23</f>
        <v>0.39943699999999999</v>
      </c>
      <c r="N23" s="46">
        <f t="shared" si="7"/>
        <v>0</v>
      </c>
      <c r="O23" s="46">
        <f t="shared" si="7"/>
        <v>0.39943699999999999</v>
      </c>
      <c r="P23" s="46">
        <f t="shared" si="7"/>
        <v>0</v>
      </c>
      <c r="Q23" s="46">
        <f t="shared" si="7"/>
        <v>0</v>
      </c>
      <c r="R23" s="42">
        <f t="shared" ref="R23:V36" si="8">H23</f>
        <v>0.39943699999999999</v>
      </c>
      <c r="S23" s="42">
        <f t="shared" si="8"/>
        <v>0</v>
      </c>
      <c r="T23" s="42">
        <f t="shared" si="8"/>
        <v>0.39943699999999999</v>
      </c>
      <c r="U23" s="42">
        <f t="shared" si="8"/>
        <v>0</v>
      </c>
      <c r="V23" s="42">
        <f t="shared" si="8"/>
        <v>0</v>
      </c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  <c r="AJ23" s="47"/>
      <c r="AK23" s="27" t="str">
        <f t="shared" si="2"/>
        <v>СМР по 2-й очереди реконструкции подстанции</v>
      </c>
    </row>
    <row r="24" spans="1:37" s="49" customFormat="1" ht="44.25" hidden="1" customHeight="1" outlineLevel="1">
      <c r="A24" s="39" t="s">
        <v>47</v>
      </c>
      <c r="B24" s="40" t="s">
        <v>48</v>
      </c>
      <c r="C24" s="41">
        <v>0</v>
      </c>
      <c r="D24" s="42"/>
      <c r="E24" s="42"/>
      <c r="F24" s="42">
        <v>0</v>
      </c>
      <c r="G24" s="35"/>
      <c r="H24" s="43">
        <v>0</v>
      </c>
      <c r="I24" s="45"/>
      <c r="J24" s="45"/>
      <c r="K24" s="43"/>
      <c r="L24" s="36">
        <f t="shared" si="6"/>
        <v>0</v>
      </c>
      <c r="M24" s="46">
        <f t="shared" si="7"/>
        <v>0</v>
      </c>
      <c r="N24" s="46">
        <f t="shared" si="7"/>
        <v>0</v>
      </c>
      <c r="O24" s="46">
        <f t="shared" si="7"/>
        <v>0</v>
      </c>
      <c r="P24" s="46">
        <f t="shared" si="7"/>
        <v>0</v>
      </c>
      <c r="Q24" s="46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8"/>
      <c r="AJ24" s="47"/>
      <c r="AK24" s="27" t="str">
        <f t="shared" si="2"/>
        <v>Проектные работы по реконструкции подстанции 1/3 часть</v>
      </c>
    </row>
    <row r="25" spans="1:37" s="28" customFormat="1" ht="44.25" customHeight="1" collapsed="1">
      <c r="A25" s="33" t="s">
        <v>49</v>
      </c>
      <c r="B25" s="50" t="s">
        <v>50</v>
      </c>
      <c r="C25" s="35">
        <f>SUM(C26:C26)</f>
        <v>0</v>
      </c>
      <c r="D25" s="35"/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>SUM(H26:H26)</f>
        <v>0.87637699999999996</v>
      </c>
      <c r="I25" s="36"/>
      <c r="J25" s="36">
        <f>SUM(J26:J26)</f>
        <v>0.21</v>
      </c>
      <c r="K25" s="36">
        <f>SUM(K26:K26)</f>
        <v>0.6</v>
      </c>
      <c r="L25" s="36">
        <f>SUM(L26:L26)</f>
        <v>6.6377000000000019E-2</v>
      </c>
      <c r="M25" s="35">
        <f>SUM(M26:M26)</f>
        <v>0.87637699999999996</v>
      </c>
      <c r="N25" s="35">
        <f>SUM(N26:N26)</f>
        <v>0</v>
      </c>
      <c r="O25" s="35"/>
      <c r="P25" s="35">
        <f>SUM(P26:P26)</f>
        <v>0.6</v>
      </c>
      <c r="Q25" s="35">
        <f>SUM(Q26:Q26)</f>
        <v>6.6377000000000019E-2</v>
      </c>
      <c r="R25" s="42">
        <f t="shared" si="8"/>
        <v>0.87637699999999996</v>
      </c>
      <c r="S25" s="42">
        <f t="shared" si="8"/>
        <v>0</v>
      </c>
      <c r="T25" s="42">
        <f t="shared" si="8"/>
        <v>0.21</v>
      </c>
      <c r="U25" s="42">
        <f t="shared" si="8"/>
        <v>0.6</v>
      </c>
      <c r="V25" s="42">
        <f t="shared" si="8"/>
        <v>6.6377000000000019E-2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1.885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35.25" customHeight="1">
      <c r="A26" s="33" t="s">
        <v>51</v>
      </c>
      <c r="B26" s="51" t="s">
        <v>52</v>
      </c>
      <c r="C26" s="41">
        <v>0</v>
      </c>
      <c r="D26" s="42"/>
      <c r="E26" s="42"/>
      <c r="F26" s="42"/>
      <c r="G26" s="35">
        <f t="shared" si="5"/>
        <v>0</v>
      </c>
      <c r="H26" s="43">
        <v>0.87637699999999996</v>
      </c>
      <c r="I26" s="44"/>
      <c r="J26" s="45">
        <v>0.21</v>
      </c>
      <c r="K26" s="43">
        <v>0.6</v>
      </c>
      <c r="L26" s="36">
        <f>H26-J26-K26</f>
        <v>6.6377000000000019E-2</v>
      </c>
      <c r="M26" s="46">
        <f>H26-C26</f>
        <v>0.87637699999999996</v>
      </c>
      <c r="N26" s="46">
        <f>I26-D26</f>
        <v>0</v>
      </c>
      <c r="O26" s="46">
        <f>J26-E26</f>
        <v>0.21</v>
      </c>
      <c r="P26" s="46">
        <f>K26-F26</f>
        <v>0.6</v>
      </c>
      <c r="Q26" s="46">
        <f>L26-G26</f>
        <v>6.6377000000000019E-2</v>
      </c>
      <c r="R26" s="42">
        <f t="shared" si="8"/>
        <v>0.87637699999999996</v>
      </c>
      <c r="S26" s="42">
        <f t="shared" si="8"/>
        <v>0</v>
      </c>
      <c r="T26" s="42">
        <f t="shared" si="8"/>
        <v>0.21</v>
      </c>
      <c r="U26" s="42">
        <f t="shared" si="8"/>
        <v>0.6</v>
      </c>
      <c r="V26" s="42">
        <f t="shared" si="8"/>
        <v>6.6377000000000019E-2</v>
      </c>
      <c r="W26" s="31"/>
      <c r="X26" s="31"/>
      <c r="Y26" s="31"/>
      <c r="Z26" s="31"/>
      <c r="AA26" s="31"/>
      <c r="AB26" s="31"/>
      <c r="AC26" s="31"/>
      <c r="AD26" s="32"/>
      <c r="AE26" s="31">
        <v>2018</v>
      </c>
      <c r="AF26" s="31">
        <v>15</v>
      </c>
      <c r="AG26" s="31" t="s">
        <v>53</v>
      </c>
      <c r="AH26" s="31" t="s">
        <v>54</v>
      </c>
      <c r="AI26" s="35">
        <v>1.885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55</v>
      </c>
      <c r="B27" s="52" t="s">
        <v>56</v>
      </c>
      <c r="C27" s="35">
        <v>0</v>
      </c>
      <c r="D27" s="35"/>
      <c r="E27" s="35"/>
      <c r="F27" s="35"/>
      <c r="G27" s="35">
        <f t="shared" si="5"/>
        <v>0</v>
      </c>
      <c r="H27" s="36">
        <v>0</v>
      </c>
      <c r="I27" s="53"/>
      <c r="J27" s="53"/>
      <c r="K27" s="53"/>
      <c r="L27" s="36">
        <f t="shared" si="6"/>
        <v>0</v>
      </c>
      <c r="M27" s="35">
        <f>H27-C27</f>
        <v>0</v>
      </c>
      <c r="N27" s="35"/>
      <c r="O27" s="35"/>
      <c r="P27" s="35"/>
      <c r="Q27" s="54">
        <f>L27-G27</f>
        <v>0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86">
        <v>0</v>
      </c>
      <c r="AJ27" s="55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57</v>
      </c>
      <c r="B28" s="52" t="s">
        <v>58</v>
      </c>
      <c r="C28" s="35">
        <v>0</v>
      </c>
      <c r="D28" s="35"/>
      <c r="E28" s="35"/>
      <c r="F28" s="35"/>
      <c r="G28" s="35">
        <f t="shared" si="5"/>
        <v>0</v>
      </c>
      <c r="H28" s="36">
        <v>9.5379000000000005E-2</v>
      </c>
      <c r="I28" s="53"/>
      <c r="J28" s="53">
        <v>4.7999999999999996E-3</v>
      </c>
      <c r="K28" s="53">
        <v>8.8289999999999993E-2</v>
      </c>
      <c r="L28" s="36">
        <f t="shared" si="6"/>
        <v>2.2890000000000132E-3</v>
      </c>
      <c r="M28" s="54">
        <f>H28-C28</f>
        <v>9.5379000000000005E-2</v>
      </c>
      <c r="N28" s="54">
        <f>I28-D28</f>
        <v>0</v>
      </c>
      <c r="O28" s="54">
        <f>J28-E28</f>
        <v>4.7999999999999996E-3</v>
      </c>
      <c r="P28" s="54">
        <f>K28-F28</f>
        <v>8.8289999999999993E-2</v>
      </c>
      <c r="Q28" s="54">
        <f>L28-G28</f>
        <v>2.2890000000000132E-3</v>
      </c>
      <c r="R28" s="42">
        <f t="shared" si="8"/>
        <v>9.5379000000000005E-2</v>
      </c>
      <c r="S28" s="42">
        <f t="shared" si="8"/>
        <v>0</v>
      </c>
      <c r="T28" s="42">
        <f t="shared" si="8"/>
        <v>4.7999999999999996E-3</v>
      </c>
      <c r="U28" s="42">
        <f t="shared" si="8"/>
        <v>8.8289999999999993E-2</v>
      </c>
      <c r="V28" s="42">
        <f t="shared" si="8"/>
        <v>2.2890000000000132E-3</v>
      </c>
      <c r="W28" s="55"/>
      <c r="X28" s="55"/>
      <c r="Y28" s="55"/>
      <c r="Z28" s="55"/>
      <c r="AA28" s="55"/>
      <c r="AB28" s="55"/>
      <c r="AC28" s="31"/>
      <c r="AD28" s="55"/>
      <c r="AE28" s="55"/>
      <c r="AF28" s="55"/>
      <c r="AG28" s="55"/>
      <c r="AH28" s="55"/>
      <c r="AI28" s="86">
        <v>0</v>
      </c>
      <c r="AJ28" s="55"/>
      <c r="AK28" s="27" t="str">
        <f t="shared" si="2"/>
        <v xml:space="preserve">Реконструкция оборудования ТП и РП </v>
      </c>
    </row>
    <row r="29" spans="1:37" s="59" customFormat="1" ht="26.25" customHeight="1">
      <c r="A29" s="19" t="s">
        <v>59</v>
      </c>
      <c r="B29" s="56" t="s">
        <v>60</v>
      </c>
      <c r="C29" s="35">
        <f>SUM(C30)</f>
        <v>0</v>
      </c>
      <c r="D29" s="35">
        <f>SUM(D30)</f>
        <v>0</v>
      </c>
      <c r="E29" s="35">
        <f>SUM(E30)</f>
        <v>0</v>
      </c>
      <c r="F29" s="35">
        <f>SUM(F30)</f>
        <v>0</v>
      </c>
      <c r="G29" s="35">
        <f t="shared" si="5"/>
        <v>0</v>
      </c>
      <c r="H29" s="36">
        <f>SUM(H30)</f>
        <v>0</v>
      </c>
      <c r="I29" s="36">
        <f t="shared" ref="I29:P29" si="9">SUM(I30)</f>
        <v>0</v>
      </c>
      <c r="J29" s="36">
        <f t="shared" si="9"/>
        <v>0</v>
      </c>
      <c r="K29" s="36">
        <f t="shared" si="9"/>
        <v>0</v>
      </c>
      <c r="L29" s="36">
        <f t="shared" si="9"/>
        <v>0</v>
      </c>
      <c r="M29" s="35">
        <f t="shared" si="9"/>
        <v>0</v>
      </c>
      <c r="N29" s="35">
        <f t="shared" si="9"/>
        <v>0</v>
      </c>
      <c r="O29" s="35">
        <f t="shared" si="9"/>
        <v>0</v>
      </c>
      <c r="P29" s="35">
        <f t="shared" si="9"/>
        <v>0</v>
      </c>
      <c r="Q29" s="54">
        <f>L29-G29</f>
        <v>0</v>
      </c>
      <c r="R29" s="35">
        <f t="shared" si="8"/>
        <v>0</v>
      </c>
      <c r="S29" s="35">
        <f t="shared" si="8"/>
        <v>0</v>
      </c>
      <c r="T29" s="35">
        <f t="shared" si="8"/>
        <v>0</v>
      </c>
      <c r="U29" s="35">
        <f t="shared" si="8"/>
        <v>0</v>
      </c>
      <c r="V29" s="35">
        <f t="shared" si="8"/>
        <v>0</v>
      </c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J29" s="57"/>
      <c r="AK29" s="27" t="str">
        <f t="shared" si="2"/>
        <v xml:space="preserve">Создание систем телемеханики  и связи </v>
      </c>
    </row>
    <row r="30" spans="1:37" s="49" customFormat="1" ht="40.5" customHeight="1">
      <c r="A30" s="60"/>
      <c r="B30" s="40" t="s">
        <v>61</v>
      </c>
      <c r="C30" s="35">
        <v>0</v>
      </c>
      <c r="D30" s="46"/>
      <c r="E30" s="46"/>
      <c r="F30" s="46"/>
      <c r="G30" s="35">
        <f t="shared" si="5"/>
        <v>0</v>
      </c>
      <c r="H30" s="43">
        <v>0</v>
      </c>
      <c r="I30" s="45"/>
      <c r="J30" s="45"/>
      <c r="K30" s="45"/>
      <c r="L30" s="36">
        <f t="shared" si="6"/>
        <v>0</v>
      </c>
      <c r="M30" s="42"/>
      <c r="N30" s="42"/>
      <c r="O30" s="42"/>
      <c r="P30" s="42"/>
      <c r="Q30" s="54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87"/>
      <c r="AJ30" s="61"/>
      <c r="AK30" s="27" t="str">
        <f t="shared" si="2"/>
        <v>Работы по внедрению АСКУЭ частного сектора</v>
      </c>
    </row>
    <row r="31" spans="1:37" s="64" customFormat="1" ht="35.25" customHeight="1">
      <c r="A31" s="19" t="s">
        <v>62</v>
      </c>
      <c r="B31" s="56" t="s">
        <v>63</v>
      </c>
      <c r="C31" s="22">
        <v>0</v>
      </c>
      <c r="D31" s="46"/>
      <c r="E31" s="46"/>
      <c r="F31" s="46"/>
      <c r="G31" s="35">
        <f t="shared" si="5"/>
        <v>0</v>
      </c>
      <c r="H31" s="43">
        <v>0</v>
      </c>
      <c r="I31" s="45"/>
      <c r="J31" s="45"/>
      <c r="K31" s="45"/>
      <c r="L31" s="36">
        <f t="shared" si="6"/>
        <v>0</v>
      </c>
      <c r="M31" s="42"/>
      <c r="N31" s="42"/>
      <c r="O31" s="42"/>
      <c r="P31" s="42"/>
      <c r="Q31" s="54">
        <f>L31-G31</f>
        <v>0</v>
      </c>
      <c r="R31" s="42">
        <f t="shared" si="8"/>
        <v>0</v>
      </c>
      <c r="S31" s="42">
        <f t="shared" si="8"/>
        <v>0</v>
      </c>
      <c r="T31" s="42">
        <f t="shared" si="8"/>
        <v>0</v>
      </c>
      <c r="U31" s="42">
        <f t="shared" si="8"/>
        <v>0</v>
      </c>
      <c r="V31" s="42">
        <f t="shared" si="8"/>
        <v>0</v>
      </c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3"/>
      <c r="AJ31" s="62"/>
      <c r="AK31" s="27" t="str">
        <f t="shared" si="2"/>
        <v>Приобретение спецтехники взамен изношенной</v>
      </c>
    </row>
    <row r="32" spans="1:37" s="59" customFormat="1" ht="21" customHeight="1">
      <c r="A32" s="19" t="s">
        <v>64</v>
      </c>
      <c r="B32" s="56" t="s">
        <v>65</v>
      </c>
      <c r="C32" s="35">
        <f>SUM(C33:C34)</f>
        <v>0</v>
      </c>
      <c r="D32" s="35"/>
      <c r="E32" s="35">
        <f>SUM(E33:E34)</f>
        <v>0</v>
      </c>
      <c r="F32" s="35">
        <f>SUM(F33:F34)</f>
        <v>0</v>
      </c>
      <c r="G32" s="35">
        <f t="shared" si="5"/>
        <v>0</v>
      </c>
      <c r="H32" s="36">
        <f t="shared" ref="H32:Q32" si="10">SUM(H33:H35)</f>
        <v>0.60055899999999995</v>
      </c>
      <c r="I32" s="36">
        <f t="shared" si="10"/>
        <v>0</v>
      </c>
      <c r="J32" s="36">
        <f t="shared" si="10"/>
        <v>0.15459999999999999</v>
      </c>
      <c r="K32" s="36">
        <f t="shared" si="10"/>
        <v>0.38711299999999998</v>
      </c>
      <c r="L32" s="36">
        <f t="shared" si="10"/>
        <v>5.8846000000000009E-2</v>
      </c>
      <c r="M32" s="35">
        <f t="shared" si="10"/>
        <v>0.60055899999999995</v>
      </c>
      <c r="N32" s="35">
        <f t="shared" si="10"/>
        <v>0</v>
      </c>
      <c r="O32" s="35">
        <f t="shared" si="10"/>
        <v>0.15459999999999999</v>
      </c>
      <c r="P32" s="35">
        <f t="shared" si="10"/>
        <v>0.38711299999999998</v>
      </c>
      <c r="Q32" s="35">
        <f t="shared" si="10"/>
        <v>5.8846000000000009E-2</v>
      </c>
      <c r="R32" s="42">
        <f t="shared" si="8"/>
        <v>0.60055899999999995</v>
      </c>
      <c r="S32" s="42">
        <f t="shared" si="8"/>
        <v>0</v>
      </c>
      <c r="T32" s="42">
        <f t="shared" si="8"/>
        <v>0.15459999999999999</v>
      </c>
      <c r="U32" s="42">
        <f t="shared" si="8"/>
        <v>0.38711299999999998</v>
      </c>
      <c r="V32" s="42">
        <f t="shared" si="8"/>
        <v>5.8846000000000009E-2</v>
      </c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65">
        <f>SUM(AI33:AI36)</f>
        <v>1.3049999999999999</v>
      </c>
      <c r="AJ32" s="57"/>
      <c r="AK32" s="27" t="str">
        <f t="shared" si="2"/>
        <v>Новое строительство</v>
      </c>
    </row>
    <row r="33" spans="1:37" s="28" customFormat="1" ht="50.25" customHeight="1">
      <c r="A33" s="66" t="s">
        <v>66</v>
      </c>
      <c r="B33" s="34" t="s">
        <v>67</v>
      </c>
      <c r="C33" s="67">
        <v>0</v>
      </c>
      <c r="D33" s="35"/>
      <c r="E33" s="35"/>
      <c r="F33" s="35"/>
      <c r="G33" s="35">
        <f t="shared" si="5"/>
        <v>0</v>
      </c>
      <c r="H33" s="36">
        <v>0</v>
      </c>
      <c r="I33" s="53"/>
      <c r="J33" s="53"/>
      <c r="K33" s="53"/>
      <c r="L33" s="36">
        <f>H33-J33-K33</f>
        <v>0</v>
      </c>
      <c r="M33" s="54">
        <f t="shared" ref="M33:Q36" si="11">H33-C33</f>
        <v>0</v>
      </c>
      <c r="N33" s="54">
        <f t="shared" si="11"/>
        <v>0</v>
      </c>
      <c r="O33" s="54">
        <f t="shared" si="11"/>
        <v>0</v>
      </c>
      <c r="P33" s="54">
        <f t="shared" si="11"/>
        <v>0</v>
      </c>
      <c r="Q33" s="54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5"/>
      <c r="X33" s="55"/>
      <c r="Y33" s="55"/>
      <c r="Z33" s="55"/>
      <c r="AA33" s="55"/>
      <c r="AB33" s="55"/>
      <c r="AC33" s="55"/>
      <c r="AD33" s="55"/>
      <c r="AE33" s="31"/>
      <c r="AF33" s="31"/>
      <c r="AG33" s="31"/>
      <c r="AH33" s="31"/>
      <c r="AI33" s="86"/>
      <c r="AJ33" s="55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6" t="s">
        <v>68</v>
      </c>
      <c r="B34" s="50" t="s">
        <v>69</v>
      </c>
      <c r="C34" s="35">
        <v>0</v>
      </c>
      <c r="D34" s="65"/>
      <c r="E34" s="65"/>
      <c r="F34" s="65"/>
      <c r="G34" s="35">
        <f t="shared" si="5"/>
        <v>0</v>
      </c>
      <c r="H34" s="36">
        <v>0.60055899999999995</v>
      </c>
      <c r="I34" s="36"/>
      <c r="J34" s="36">
        <v>0.15459999999999999</v>
      </c>
      <c r="K34" s="36">
        <v>0.38711299999999998</v>
      </c>
      <c r="L34" s="36">
        <f>H34-J34-K34</f>
        <v>5.8846000000000009E-2</v>
      </c>
      <c r="M34" s="54">
        <f t="shared" si="11"/>
        <v>0.60055899999999995</v>
      </c>
      <c r="N34" s="54">
        <f t="shared" si="11"/>
        <v>0</v>
      </c>
      <c r="O34" s="54">
        <f t="shared" si="11"/>
        <v>0.15459999999999999</v>
      </c>
      <c r="P34" s="54">
        <f t="shared" si="11"/>
        <v>0.38711299999999998</v>
      </c>
      <c r="Q34" s="54">
        <f t="shared" si="11"/>
        <v>5.8846000000000009E-2</v>
      </c>
      <c r="R34" s="42">
        <f t="shared" si="8"/>
        <v>0.60055899999999995</v>
      </c>
      <c r="S34" s="42">
        <f t="shared" si="8"/>
        <v>0</v>
      </c>
      <c r="T34" s="42">
        <f t="shared" si="8"/>
        <v>0.15459999999999999</v>
      </c>
      <c r="U34" s="42">
        <f t="shared" si="8"/>
        <v>0.38711299999999998</v>
      </c>
      <c r="V34" s="42">
        <f t="shared" si="8"/>
        <v>5.8846000000000009E-2</v>
      </c>
      <c r="W34" s="25"/>
      <c r="X34" s="25"/>
      <c r="Y34" s="25"/>
      <c r="Z34" s="25"/>
      <c r="AA34" s="31"/>
      <c r="AB34" s="31"/>
      <c r="AC34" s="31"/>
      <c r="AD34" s="32"/>
      <c r="AE34" s="31">
        <v>2018</v>
      </c>
      <c r="AF34" s="31">
        <v>15</v>
      </c>
      <c r="AG34" s="31" t="s">
        <v>53</v>
      </c>
      <c r="AH34" s="31" t="s">
        <v>54</v>
      </c>
      <c r="AI34" s="35">
        <v>1.3049999999999999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70</v>
      </c>
      <c r="B35" s="34" t="s">
        <v>71</v>
      </c>
      <c r="C35" s="35">
        <v>0</v>
      </c>
      <c r="D35" s="65"/>
      <c r="E35" s="65"/>
      <c r="F35" s="65"/>
      <c r="G35" s="35">
        <f t="shared" si="5"/>
        <v>0</v>
      </c>
      <c r="H35" s="36">
        <v>0</v>
      </c>
      <c r="I35" s="36"/>
      <c r="J35" s="36"/>
      <c r="K35" s="36"/>
      <c r="L35" s="36">
        <f>H35-J35-K35</f>
        <v>0</v>
      </c>
      <c r="M35" s="54">
        <f t="shared" si="11"/>
        <v>0</v>
      </c>
      <c r="N35" s="54">
        <f t="shared" si="11"/>
        <v>0</v>
      </c>
      <c r="O35" s="54">
        <f t="shared" si="11"/>
        <v>0</v>
      </c>
      <c r="P35" s="54">
        <f t="shared" si="11"/>
        <v>0</v>
      </c>
      <c r="Q35" s="54">
        <f t="shared" si="11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72</v>
      </c>
      <c r="B36" s="56" t="s">
        <v>73</v>
      </c>
      <c r="C36" s="35">
        <v>0</v>
      </c>
      <c r="D36" s="65"/>
      <c r="E36" s="65"/>
      <c r="F36" s="65"/>
      <c r="G36" s="35">
        <f t="shared" si="5"/>
        <v>0</v>
      </c>
      <c r="H36" s="36">
        <v>0</v>
      </c>
      <c r="I36" s="36"/>
      <c r="J36" s="36"/>
      <c r="K36" s="36"/>
      <c r="L36" s="36">
        <f>H36-J36-K36</f>
        <v>0</v>
      </c>
      <c r="M36" s="54">
        <f t="shared" si="11"/>
        <v>0</v>
      </c>
      <c r="N36" s="54">
        <f t="shared" si="11"/>
        <v>0</v>
      </c>
      <c r="O36" s="54">
        <f t="shared" si="11"/>
        <v>0</v>
      </c>
      <c r="P36" s="54">
        <f t="shared" si="11"/>
        <v>0</v>
      </c>
      <c r="Q36" s="54">
        <f t="shared" si="11"/>
        <v>0</v>
      </c>
      <c r="R36" s="42">
        <f t="shared" si="8"/>
        <v>0</v>
      </c>
      <c r="S36" s="42">
        <f t="shared" si="8"/>
        <v>0</v>
      </c>
      <c r="T36" s="42">
        <f t="shared" si="8"/>
        <v>0</v>
      </c>
      <c r="U36" s="42">
        <f t="shared" si="8"/>
        <v>0</v>
      </c>
      <c r="V36" s="42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8"/>
      <c r="B37" s="69"/>
      <c r="C37" s="69"/>
      <c r="D37" s="69"/>
      <c r="E37" s="70"/>
      <c r="F37" s="70"/>
      <c r="G37" s="70"/>
      <c r="H37" s="71"/>
      <c r="I37" s="71"/>
      <c r="J37" s="71"/>
      <c r="K37" s="71"/>
      <c r="L37" s="71"/>
      <c r="M37" s="85"/>
      <c r="N37" s="85"/>
      <c r="O37" s="85"/>
      <c r="P37" s="85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88"/>
      <c r="AJ37" s="71"/>
      <c r="AK37" s="72"/>
    </row>
    <row r="38" spans="1:37" s="2" customFormat="1">
      <c r="A38" s="73"/>
      <c r="B38" s="96" t="s">
        <v>74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85"/>
      <c r="AJ38" s="71"/>
      <c r="AK38" s="72"/>
    </row>
    <row r="39" spans="1:37" s="2" customFormat="1">
      <c r="A39" s="73"/>
      <c r="B39" s="71" t="s">
        <v>75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85"/>
      <c r="N39" s="85"/>
      <c r="O39" s="85"/>
      <c r="P39" s="85"/>
      <c r="Q39" s="71"/>
      <c r="R39" s="71"/>
      <c r="S39" s="72"/>
      <c r="T39" s="72"/>
      <c r="U39" s="72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85"/>
      <c r="AJ39" s="71"/>
      <c r="AK39" s="72"/>
    </row>
    <row r="40" spans="1:37" s="2" customFormat="1">
      <c r="A40" s="71"/>
      <c r="B40" s="74"/>
      <c r="C40" s="74"/>
      <c r="D40" s="74"/>
      <c r="E40" s="74"/>
      <c r="F40" s="74"/>
      <c r="G40" s="74"/>
      <c r="H40" s="71"/>
      <c r="I40" s="71"/>
      <c r="J40" s="71"/>
      <c r="K40" s="71"/>
      <c r="L40" s="71"/>
      <c r="M40" s="85"/>
      <c r="N40" s="85"/>
      <c r="O40" s="85"/>
      <c r="P40" s="85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85"/>
      <c r="AJ40" s="71"/>
      <c r="AK40" s="72"/>
    </row>
    <row r="41" spans="1:37" s="2" customFormat="1" ht="18.75" customHeight="1">
      <c r="A41" s="73"/>
      <c r="B41" s="75" t="s">
        <v>76</v>
      </c>
      <c r="C41" s="76"/>
      <c r="D41" s="77"/>
      <c r="E41" s="90"/>
      <c r="F41" s="90"/>
      <c r="G41" s="75"/>
      <c r="H41" s="76"/>
      <c r="I41" s="77"/>
      <c r="J41" s="90" t="s">
        <v>77</v>
      </c>
      <c r="K41" s="90"/>
      <c r="L41" s="90"/>
      <c r="M41" s="85"/>
      <c r="N41" s="85"/>
      <c r="O41" s="85"/>
      <c r="P41" s="85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2"/>
    </row>
    <row r="42" spans="1:37" s="2" customFormat="1" ht="18.75" customHeight="1">
      <c r="A42" s="73"/>
      <c r="B42" s="78"/>
      <c r="C42" s="76"/>
      <c r="D42" s="79"/>
      <c r="E42" s="80"/>
      <c r="F42" s="80"/>
      <c r="G42" s="78"/>
      <c r="H42" s="76"/>
      <c r="I42" s="79"/>
      <c r="J42" s="80"/>
      <c r="K42" s="80"/>
      <c r="L42" s="71"/>
      <c r="M42" s="85"/>
      <c r="N42" s="85"/>
      <c r="O42" s="85"/>
      <c r="P42" s="85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2"/>
    </row>
    <row r="43" spans="1:37" s="2" customFormat="1" ht="18.75" customHeight="1">
      <c r="A43" s="73"/>
      <c r="B43" s="78" t="s">
        <v>78</v>
      </c>
      <c r="C43" s="76"/>
      <c r="D43" s="79"/>
      <c r="E43" s="91"/>
      <c r="F43" s="91"/>
      <c r="G43" s="78"/>
      <c r="H43" s="76"/>
      <c r="I43" s="79"/>
      <c r="J43" s="91" t="s">
        <v>79</v>
      </c>
      <c r="K43" s="91"/>
      <c r="L43" s="91"/>
      <c r="M43" s="85"/>
      <c r="N43" s="85"/>
      <c r="O43" s="85"/>
      <c r="P43" s="85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2"/>
    </row>
    <row r="44" spans="1:37" s="2" customFormat="1" ht="18.75" customHeight="1">
      <c r="A44" s="73"/>
      <c r="B44" s="78"/>
      <c r="C44" s="76"/>
      <c r="D44" s="79"/>
      <c r="E44" s="80"/>
      <c r="F44" s="80"/>
      <c r="G44" s="78"/>
      <c r="H44" s="76"/>
      <c r="I44" s="79"/>
      <c r="J44" s="80"/>
      <c r="K44" s="80"/>
      <c r="L44" s="71"/>
      <c r="M44" s="85"/>
      <c r="N44" s="85"/>
      <c r="O44" s="85"/>
      <c r="P44" s="85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2"/>
    </row>
    <row r="45" spans="1:37" s="2" customFormat="1" ht="18.75" customHeight="1">
      <c r="A45" s="71"/>
      <c r="B45" s="78" t="s">
        <v>80</v>
      </c>
      <c r="C45" s="76"/>
      <c r="D45" s="81"/>
      <c r="E45" s="91"/>
      <c r="F45" s="91"/>
      <c r="G45" s="78"/>
      <c r="H45" s="76"/>
      <c r="I45" s="81"/>
      <c r="J45" s="82" t="s">
        <v>81</v>
      </c>
      <c r="K45" s="82"/>
      <c r="L45" s="71"/>
      <c r="M45" s="85"/>
      <c r="N45" s="85"/>
      <c r="O45" s="85"/>
      <c r="P45" s="85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2"/>
    </row>
    <row r="46" spans="1:37" s="2" customFormat="1">
      <c r="A46" s="72"/>
      <c r="B46" s="71"/>
      <c r="C46" s="71"/>
      <c r="D46" s="71"/>
      <c r="E46" s="72"/>
      <c r="F46" s="72"/>
      <c r="G46" s="72"/>
      <c r="H46" s="71"/>
      <c r="I46" s="71"/>
      <c r="J46" s="71"/>
      <c r="K46" s="71"/>
      <c r="L46" s="71"/>
      <c r="M46" s="85"/>
      <c r="N46" s="85"/>
      <c r="O46" s="85"/>
      <c r="P46" s="85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2"/>
    </row>
    <row r="47" spans="1:37" s="2" customFormat="1">
      <c r="A47" s="71"/>
      <c r="B47" s="71"/>
      <c r="C47" s="71"/>
      <c r="D47" s="71"/>
      <c r="E47" s="72"/>
      <c r="F47" s="72"/>
      <c r="G47" s="72"/>
      <c r="H47" s="71"/>
      <c r="I47" s="71"/>
      <c r="J47" s="71"/>
      <c r="K47" s="71"/>
      <c r="L47" s="71"/>
      <c r="M47" s="85"/>
      <c r="N47" s="85"/>
      <c r="O47" s="85"/>
      <c r="P47" s="85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2"/>
    </row>
    <row r="48" spans="1:37" s="2" customFormat="1">
      <c r="A48" s="71"/>
      <c r="B48" s="71"/>
      <c r="C48" s="71"/>
      <c r="D48" s="71"/>
      <c r="E48" s="72"/>
      <c r="F48" s="72"/>
      <c r="G48" s="72"/>
      <c r="H48" s="71"/>
      <c r="I48" s="71"/>
      <c r="J48" s="71"/>
      <c r="K48" s="71"/>
      <c r="L48" s="71"/>
      <c r="M48" s="85"/>
      <c r="N48" s="85"/>
      <c r="O48" s="85"/>
      <c r="P48" s="85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2"/>
    </row>
    <row r="49" spans="1:37" s="2" customFormat="1">
      <c r="A49" s="71"/>
      <c r="B49" s="71"/>
      <c r="C49" s="71"/>
      <c r="D49" s="71"/>
      <c r="E49" s="72"/>
      <c r="F49" s="72"/>
      <c r="G49" s="72"/>
      <c r="H49" s="71"/>
      <c r="I49" s="71"/>
      <c r="J49" s="71"/>
      <c r="K49" s="71"/>
      <c r="L49" s="71"/>
      <c r="M49" s="85"/>
      <c r="N49" s="85"/>
      <c r="O49" s="85"/>
      <c r="P49" s="85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2"/>
    </row>
    <row r="50" spans="1:37" s="2" customFormat="1">
      <c r="A50" s="71"/>
      <c r="B50" s="71"/>
      <c r="C50" s="71"/>
      <c r="D50" s="71"/>
      <c r="E50" s="72"/>
      <c r="F50" s="72"/>
      <c r="G50" s="72"/>
      <c r="H50" s="71"/>
      <c r="I50" s="71"/>
      <c r="J50" s="71"/>
      <c r="K50" s="71"/>
      <c r="L50" s="71"/>
      <c r="M50" s="85"/>
      <c r="N50" s="85"/>
      <c r="O50" s="85"/>
      <c r="P50" s="85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2"/>
    </row>
    <row r="51" spans="1:37" s="2" customFormat="1">
      <c r="A51" s="71"/>
      <c r="B51" s="71"/>
      <c r="C51" s="71"/>
      <c r="D51" s="71"/>
      <c r="E51" s="72"/>
      <c r="F51" s="72"/>
      <c r="G51" s="72"/>
      <c r="H51" s="71"/>
      <c r="I51" s="71"/>
      <c r="J51" s="71"/>
      <c r="K51" s="71"/>
      <c r="L51" s="71"/>
      <c r="M51" s="85"/>
      <c r="N51" s="85"/>
      <c r="O51" s="85"/>
      <c r="P51" s="85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2"/>
    </row>
    <row r="52" spans="1:37" s="2" customFormat="1">
      <c r="A52" s="71"/>
      <c r="B52" s="71"/>
      <c r="C52" s="71"/>
      <c r="D52" s="71"/>
      <c r="E52" s="72"/>
      <c r="F52" s="72"/>
      <c r="G52" s="72"/>
      <c r="H52" s="71"/>
      <c r="I52" s="71"/>
      <c r="J52" s="71"/>
      <c r="K52" s="71"/>
      <c r="L52" s="71"/>
      <c r="M52" s="85"/>
      <c r="N52" s="85"/>
      <c r="O52" s="85"/>
      <c r="P52" s="85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2"/>
    </row>
    <row r="53" spans="1:37" s="2" customFormat="1">
      <c r="A53" s="71"/>
      <c r="B53" s="71"/>
      <c r="C53" s="71"/>
      <c r="D53" s="71"/>
      <c r="E53" s="72"/>
      <c r="F53" s="72"/>
      <c r="G53" s="72"/>
      <c r="H53" s="71"/>
      <c r="I53" s="71"/>
      <c r="J53" s="71"/>
      <c r="K53" s="71"/>
      <c r="L53" s="71"/>
      <c r="M53" s="85"/>
      <c r="N53" s="85"/>
      <c r="O53" s="85"/>
      <c r="P53" s="85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2"/>
    </row>
    <row r="54" spans="1:37" s="2" customFormat="1">
      <c r="A54" s="71"/>
      <c r="B54" s="71"/>
      <c r="C54" s="71"/>
      <c r="D54" s="71"/>
      <c r="E54" s="72"/>
      <c r="F54" s="72"/>
      <c r="G54" s="72"/>
      <c r="H54" s="71"/>
      <c r="I54" s="71"/>
      <c r="J54" s="71"/>
      <c r="K54" s="71"/>
      <c r="L54" s="71"/>
      <c r="M54" s="85"/>
      <c r="N54" s="85"/>
      <c r="O54" s="85"/>
      <c r="P54" s="85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2"/>
    </row>
    <row r="55" spans="1:37" s="2" customFormat="1">
      <c r="A55" s="71"/>
      <c r="B55" s="71"/>
      <c r="C55" s="71"/>
      <c r="D55" s="71"/>
      <c r="E55" s="72"/>
      <c r="F55" s="72"/>
      <c r="G55" s="72"/>
      <c r="H55" s="71"/>
      <c r="I55" s="71"/>
      <c r="J55" s="71"/>
      <c r="K55" s="71"/>
      <c r="L55" s="71"/>
      <c r="M55" s="85"/>
      <c r="N55" s="85"/>
      <c r="O55" s="85"/>
      <c r="P55" s="85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2"/>
    </row>
    <row r="56" spans="1:37" s="2" customFormat="1">
      <c r="A56" s="71"/>
      <c r="B56" s="71"/>
      <c r="C56" s="71"/>
      <c r="D56" s="71"/>
      <c r="E56" s="72"/>
      <c r="F56" s="72"/>
      <c r="G56" s="72"/>
      <c r="H56" s="71"/>
      <c r="I56" s="71"/>
      <c r="J56" s="71"/>
      <c r="K56" s="71"/>
      <c r="L56" s="71"/>
      <c r="M56" s="85"/>
      <c r="N56" s="85"/>
      <c r="O56" s="85"/>
      <c r="P56" s="85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2"/>
    </row>
    <row r="57" spans="1:37" s="2" customFormat="1">
      <c r="A57" s="71"/>
      <c r="B57" s="71"/>
      <c r="C57" s="71"/>
      <c r="D57" s="71"/>
      <c r="E57" s="72"/>
      <c r="F57" s="72"/>
      <c r="G57" s="72"/>
      <c r="H57" s="71"/>
      <c r="I57" s="71"/>
      <c r="J57" s="71"/>
      <c r="K57" s="71"/>
      <c r="L57" s="71"/>
      <c r="M57" s="85"/>
      <c r="N57" s="85"/>
      <c r="O57" s="85"/>
      <c r="P57" s="85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2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J41:L41"/>
    <mergeCell ref="E43:F43"/>
    <mergeCell ref="J43:L43"/>
    <mergeCell ref="E45:F45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7.2.</vt:lpstr>
      <vt:lpstr>Лист1</vt:lpstr>
      <vt:lpstr>Лист2</vt:lpstr>
      <vt:lpstr>Лист3</vt:lpstr>
      <vt:lpstr>'прил 7.2.'!Область_печати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2018-11-13T10:55:13Z</dcterms:modified>
</cp:coreProperties>
</file>