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 Осв-год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 Осв-год'!$A$1:$U$23</definedName>
    <definedName name="_xlnm.Print_Titles" localSheetId="0">'2 Осв-год'!$15:$19</definedName>
    <definedName name="_xlnm.Print_Area" localSheetId="0">'2 Осв-год'!$A$1:$U$94</definedName>
  </definedNames>
  <calcPr calcId="144525"/>
</workbook>
</file>

<file path=xl/calcChain.xml><?xml version="1.0" encoding="utf-8"?>
<calcChain xmlns="http://schemas.openxmlformats.org/spreadsheetml/2006/main">
  <c r="R22" i="4" l="1"/>
  <c r="S22" i="4"/>
  <c r="R26" i="4"/>
  <c r="S26" i="4"/>
  <c r="R27" i="4"/>
  <c r="S27" i="4"/>
  <c r="R49" i="4"/>
  <c r="S49" i="4"/>
  <c r="R50" i="4"/>
  <c r="S50" i="4"/>
  <c r="R51" i="4"/>
  <c r="S51" i="4"/>
  <c r="R52" i="4"/>
  <c r="S52" i="4"/>
  <c r="R53" i="4"/>
  <c r="S53" i="4"/>
  <c r="R54" i="4"/>
  <c r="S54" i="4"/>
  <c r="R55" i="4"/>
  <c r="S55" i="4"/>
  <c r="R57" i="4"/>
  <c r="S57" i="4"/>
  <c r="R58" i="4"/>
  <c r="S58" i="4"/>
  <c r="R59" i="4"/>
  <c r="S59" i="4"/>
  <c r="R79" i="4"/>
  <c r="S79" i="4"/>
  <c r="R80" i="4"/>
  <c r="S80" i="4"/>
  <c r="R81" i="4"/>
  <c r="S81" i="4"/>
  <c r="R82" i="4"/>
  <c r="S82" i="4"/>
  <c r="S20" i="4"/>
  <c r="R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P70" i="4"/>
  <c r="Q70" i="4"/>
  <c r="P71" i="4"/>
  <c r="Q71" i="4"/>
  <c r="P72" i="4"/>
  <c r="Q72" i="4"/>
  <c r="P73" i="4"/>
  <c r="Q73" i="4"/>
  <c r="P74" i="4"/>
  <c r="Q74" i="4"/>
  <c r="P75" i="4"/>
  <c r="Q75" i="4"/>
  <c r="P76" i="4"/>
  <c r="Q76" i="4"/>
  <c r="P77" i="4"/>
  <c r="Q77" i="4"/>
  <c r="P78" i="4"/>
  <c r="Q78" i="4"/>
  <c r="P79" i="4"/>
  <c r="Q79" i="4"/>
  <c r="P80" i="4"/>
  <c r="Q80" i="4"/>
  <c r="P81" i="4"/>
  <c r="Q81" i="4"/>
  <c r="P82" i="4"/>
  <c r="Q82" i="4"/>
  <c r="P83" i="4"/>
  <c r="Q83" i="4"/>
  <c r="P84" i="4"/>
  <c r="Q84" i="4"/>
  <c r="P85" i="4"/>
  <c r="Q85" i="4"/>
  <c r="P86" i="4"/>
  <c r="Q86" i="4"/>
  <c r="Q20" i="4"/>
  <c r="P20" i="4"/>
  <c r="D80" i="4"/>
  <c r="D79" i="4" s="1"/>
  <c r="D26" i="4" s="1"/>
  <c r="D66" i="4"/>
  <c r="D61" i="4" s="1"/>
  <c r="D58" i="4"/>
  <c r="D57" i="4" s="1"/>
  <c r="D54" i="4"/>
  <c r="D53" i="4" s="1"/>
  <c r="D51" i="4"/>
  <c r="D50" i="4" s="1"/>
  <c r="D49" i="4" s="1"/>
  <c r="D22" i="4" s="1"/>
  <c r="D29" i="4"/>
  <c r="D28" i="4"/>
  <c r="D27" i="4" s="1"/>
  <c r="D25" i="4"/>
  <c r="D24" i="4"/>
  <c r="D23" i="4"/>
  <c r="D21" i="4" l="1"/>
  <c r="D20" i="4" s="1"/>
  <c r="T19" i="4" l="1"/>
</calcChain>
</file>

<file path=xl/sharedStrings.xml><?xml version="1.0" encoding="utf-8"?>
<sst xmlns="http://schemas.openxmlformats.org/spreadsheetml/2006/main" count="879" uniqueCount="174">
  <si>
    <t>Приложение  № 2</t>
  </si>
  <si>
    <t>к приказу Минэнерго России</t>
  </si>
  <si>
    <t>от « 25 »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</si>
  <si>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</si>
  <si>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</si>
  <si>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</si>
  <si>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</si>
  <si>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</si>
  <si>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</si>
  <si>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</si>
  <si>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</si>
  <si>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</si>
  <si>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</si>
  <si>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</si>
  <si>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</si>
  <si>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</si>
  <si>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</si>
  <si>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</si>
  <si>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</si>
  <si>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</si>
  <si>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</si>
  <si>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ВСЕГО по инвестиционной программе,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</si>
  <si>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</si>
  <si>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Отчет о реализации инвестиционной программы Открытое акционерное общество "Кинешемская городская электросеть"</t>
  </si>
  <si>
    <t>Год раскрытия информации:2019 год</t>
  </si>
  <si>
    <t>за год  2018</t>
  </si>
  <si>
    <t xml:space="preserve">Утвержденные плановые значения показателей приведены в соответствии с   Приказом  Департамента энергетики и тарифов Ивановской области №90/1-п от 14.08.2015 года </t>
  </si>
  <si>
    <t xml:space="preserve">Остаток освоения капитальных вложений 
на 01.01.2019 года (N+1), млн. рублей 
(без НДС) </t>
  </si>
  <si>
    <t xml:space="preserve">Фактический объем освоения капитальных вложений на 01.01. 2018 года , млн. рублей 
(без НДС) </t>
  </si>
  <si>
    <t xml:space="preserve">Остаток освоения капитальных вложений 
на 01.01. 2018 года , млн. рублей (без НДС) </t>
  </si>
  <si>
    <t>Отклонение от плана освоения капитальных вложений 2018 года.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</si>
  <si>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</si>
  <si>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</si>
  <si>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</si>
  <si>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</si>
  <si>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</si>
  <si>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</si>
  <si>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</si>
  <si>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</si>
  <si>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</si>
  <si>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</si>
  <si>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</si>
  <si>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</si>
  <si>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</si>
  <si>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</si>
  <si>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</si>
  <si>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</si>
  <si>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</si>
  <si>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</si>
  <si>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</si>
  <si>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</si>
  <si>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</si>
  <si>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</si>
  <si>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</si>
  <si>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</si>
  <si>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</si>
  <si>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</si>
  <si>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</si>
  <si>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 xml:space="preserve">КЛ-0,4 кВ от ТП №15  L-0,18 км (пр.№55-х от 29.05.2018г.) </t>
  </si>
  <si>
    <t>I-1.1.1.3.1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</si>
  <si>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</si>
  <si>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</si>
  <si>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</si>
  <si>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</si>
  <si>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</si>
  <si>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</si>
  <si>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</si>
  <si>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</si>
  <si>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</si>
  <si>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</si>
  <si>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</si>
  <si>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</si>
  <si>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</si>
  <si>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</si>
  <si>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</si>
  <si>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</si>
  <si>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</si>
  <si>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</si>
  <si>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</si>
  <si>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</si>
  <si>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</si>
  <si>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</si>
  <si>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</si>
  <si>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</si>
  <si>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</si>
  <si>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</si>
  <si>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</si>
  <si>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</si>
  <si>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</si>
  <si>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</si>
  <si>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</si>
  <si>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</si>
  <si>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</si>
  <si>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</si>
  <si>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</si>
  <si>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</si>
  <si>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</si>
  <si>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</si>
  <si>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</si>
  <si>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</si>
  <si>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</si>
  <si>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</si>
  <si>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</si>
  <si>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</si>
  <si>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</si>
  <si>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</si>
  <si>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</si>
  <si>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</si>
  <si>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</si>
  <si>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</si>
  <si>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</si>
  <si>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</si>
  <si>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</si>
  <si>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</si>
  <si>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</si>
  <si>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</si>
  <si>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</si>
  <si>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</si>
  <si>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</si>
  <si>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</si>
  <si>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</si>
  <si>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</si>
  <si>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</si>
  <si>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</si>
  <si>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</si>
  <si>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</si>
  <si>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</si>
  <si>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</si>
  <si>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</si>
  <si>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</si>
  <si>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</si>
  <si>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</si>
  <si>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</si>
  <si>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</si>
  <si>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</si>
  <si>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</si>
  <si>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</si>
  <si>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</si>
  <si>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</si>
  <si>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</si>
  <si>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</si>
  <si>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</si>
  <si>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</si>
  <si>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</si>
  <si>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</si>
  <si>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</si>
  <si>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</si>
  <si>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</si>
  <si>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</si>
  <si>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</si>
  <si>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</si>
  <si>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</si>
  <si>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</si>
  <si>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</si>
  <si>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</si>
  <si>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</si>
  <si>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</si>
  <si>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</si>
  <si>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</si>
  <si>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</si>
  <si>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</si>
  <si>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</si>
  <si>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</si>
  <si>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</si>
  <si>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</si>
  <si>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</si>
  <si>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</si>
  <si>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Освоение капитальных вложений года 2018, млн. рублей (без НДС)</t>
  </si>
  <si>
    <t>-</t>
  </si>
  <si>
    <t>в соответствии с доп. Соглашением к договору лизинга</t>
  </si>
  <si>
    <t>Генеральный директор</t>
  </si>
  <si>
    <t>Сироткин С.Л.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</si>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</sst>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7" applyNumberFormat="0" applyAlignment="0" applyProtection="0"/>
    <xf numFmtId="0" fontId="13" fillId="21" borderId="8" applyNumberFormat="0" applyAlignment="0" applyProtection="0"/>
    <xf numFmtId="0" fontId="14" fillId="21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22" borderId="13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/>
    <xf numFmtId="0" fontId="3" fillId="0" borderId="0"/>
    <xf numFmtId="0" fontId="22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4" borderId="14" applyNumberFormat="0" applyFont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15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3" fillId="0" borderId="0"/>
  </cellStyleXfs>
  <cellXfs count="100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2" borderId="0" xfId="1" applyFont="1" applyFill="1" applyAlignment="1">
      <alignment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vertical="center"/>
    </xf>
    <xf numFmtId="0" fontId="5" fillId="2" borderId="0" xfId="2" applyFont="1" applyFill="1" applyAlignment="1">
      <alignment horizontal="center" vertical="center"/>
    </xf>
    <xf numFmtId="0" fontId="4" fillId="2" borderId="0" xfId="3" applyFont="1" applyFill="1" applyAlignment="1"/>
    <xf numFmtId="0" fontId="8" fillId="2" borderId="0" xfId="2" applyFont="1" applyFill="1" applyAlignment="1">
      <alignment vertical="center"/>
    </xf>
    <xf numFmtId="0" fontId="4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2" xfId="1" applyFont="1" applyFill="1" applyBorder="1"/>
    <xf numFmtId="0" fontId="3" fillId="0" borderId="0" xfId="1" applyFont="1"/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34" fillId="2" borderId="16" xfId="2" applyNumberFormat="1" applyFont="1" applyFill="1" applyBorder="1" applyAlignment="1">
      <alignment horizontal="center" vertical="center"/>
    </xf>
    <xf numFmtId="0" fontId="34" fillId="2" borderId="2" xfId="2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 wrapText="1"/>
    </xf>
    <xf numFmtId="49" fontId="34" fillId="2" borderId="17" xfId="2" applyNumberFormat="1" applyFont="1" applyFill="1" applyBorder="1" applyAlignment="1">
      <alignment horizontal="center" vertical="center"/>
    </xf>
    <xf numFmtId="49" fontId="35" fillId="2" borderId="18" xfId="0" applyNumberFormat="1" applyFont="1" applyFill="1" applyBorder="1" applyAlignment="1">
      <alignment horizontal="left" vertical="center" wrapText="1"/>
    </xf>
    <xf numFmtId="0" fontId="34" fillId="2" borderId="18" xfId="2" applyNumberFormat="1" applyFont="1" applyFill="1" applyBorder="1" applyAlignment="1">
      <alignment horizontal="center" vertical="center"/>
    </xf>
    <xf numFmtId="0" fontId="3" fillId="0" borderId="2" xfId="1" applyFont="1" applyBorder="1"/>
    <xf numFmtId="0" fontId="3" fillId="2" borderId="18" xfId="1" applyFont="1" applyFill="1" applyBorder="1" applyAlignment="1">
      <alignment horizontal="center" vertical="center" wrapText="1"/>
    </xf>
    <xf numFmtId="166" fontId="37" fillId="0" borderId="2" xfId="1" applyNumberFormat="1" applyFont="1" applyFill="1" applyBorder="1" applyAlignment="1">
      <alignment horizontal="center" vertical="center"/>
    </xf>
    <xf numFmtId="4" fontId="37" fillId="0" borderId="2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4" fontId="37" fillId="0" borderId="18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center"/>
    </xf>
    <xf numFmtId="166" fontId="37" fillId="0" borderId="18" xfId="1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 wrapText="1"/>
    </xf>
    <xf numFmtId="4" fontId="35" fillId="2" borderId="2" xfId="0" applyNumberFormat="1" applyFont="1" applyFill="1" applyBorder="1" applyAlignment="1">
      <alignment horizontal="center" vertical="center" wrapText="1"/>
    </xf>
    <xf numFmtId="4" fontId="37" fillId="2" borderId="2" xfId="42" applyNumberFormat="1" applyFont="1" applyFill="1" applyBorder="1" applyAlignment="1">
      <alignment horizontal="center" vertical="center"/>
    </xf>
    <xf numFmtId="4" fontId="33" fillId="2" borderId="2" xfId="42" applyNumberFormat="1" applyFont="1" applyFill="1" applyBorder="1" applyAlignment="1">
      <alignment horizontal="center" vertical="center"/>
    </xf>
    <xf numFmtId="4" fontId="33" fillId="2" borderId="18" xfId="42" applyNumberFormat="1" applyFont="1" applyFill="1" applyBorder="1" applyAlignment="1">
      <alignment horizontal="center" vertical="center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18" xfId="1" applyNumberFormat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3" fillId="2" borderId="18" xfId="1" applyFont="1" applyFill="1" applyBorder="1"/>
    <xf numFmtId="0" fontId="36" fillId="2" borderId="19" xfId="1" applyFont="1" applyFill="1" applyBorder="1" applyAlignment="1">
      <alignment vertical="center" wrapText="1"/>
    </xf>
    <xf numFmtId="0" fontId="38" fillId="2" borderId="0" xfId="42" applyFont="1" applyFill="1" applyBorder="1" applyAlignment="1">
      <alignment vertical="center"/>
    </xf>
    <xf numFmtId="0" fontId="38" fillId="2" borderId="0" xfId="1" applyFont="1" applyFill="1"/>
    <xf numFmtId="0" fontId="38" fillId="2" borderId="0" xfId="1" applyFont="1" applyFill="1" applyAlignment="1">
      <alignment horizontal="left"/>
    </xf>
    <xf numFmtId="0" fontId="38" fillId="2" borderId="0" xfId="43" applyFont="1" applyFill="1" applyAlignment="1">
      <alignment wrapText="1"/>
    </xf>
    <xf numFmtId="0" fontId="38" fillId="2" borderId="0" xfId="43" applyFont="1" applyFill="1" applyAlignment="1">
      <alignment horizontal="center" vertical="center" wrapText="1"/>
    </xf>
    <xf numFmtId="0" fontId="38" fillId="2" borderId="0" xfId="43" applyFont="1" applyFill="1" applyAlignment="1">
      <alignment horizontal="left" vertical="center"/>
    </xf>
    <xf numFmtId="0" fontId="3" fillId="2" borderId="19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/>
    </xf>
    <xf numFmtId="0" fontId="3" fillId="2" borderId="16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3" fillId="2" borderId="2" xfId="1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0" fontId="37" fillId="2" borderId="2" xfId="1" applyFont="1" applyFill="1" applyBorder="1" applyAlignment="1">
      <alignment horizontal="center" vertical="center" wrapText="1"/>
    </xf>
    <xf numFmtId="166" fontId="37" fillId="2" borderId="2" xfId="1" applyNumberFormat="1" applyFont="1" applyFill="1" applyBorder="1" applyAlignment="1">
      <alignment horizontal="center" vertical="center" wrapText="1"/>
    </xf>
    <xf numFmtId="2" fontId="37" fillId="2" borderId="2" xfId="1" applyNumberFormat="1" applyFont="1" applyFill="1" applyBorder="1" applyAlignment="1">
      <alignment horizontal="center" vertical="center" wrapText="1"/>
    </xf>
    <xf numFmtId="0" fontId="37" fillId="2" borderId="2" xfId="1" applyFont="1" applyFill="1" applyBorder="1"/>
    <xf numFmtId="0" fontId="37" fillId="2" borderId="19" xfId="1" applyFont="1" applyFill="1" applyBorder="1" applyAlignment="1">
      <alignment horizontal="center" vertical="center" wrapText="1"/>
    </xf>
    <xf numFmtId="0" fontId="37" fillId="2" borderId="0" xfId="1" applyFont="1" applyFill="1"/>
    <xf numFmtId="4" fontId="40" fillId="2" borderId="2" xfId="42" applyNumberFormat="1" applyFont="1" applyFill="1" applyBorder="1" applyAlignment="1">
      <alignment horizontal="center" vertical="center"/>
    </xf>
    <xf numFmtId="0" fontId="37" fillId="2" borderId="19" xfId="1" applyFont="1" applyFill="1" applyBorder="1" applyAlignment="1">
      <alignment horizontal="center" vertical="center"/>
    </xf>
    <xf numFmtId="4" fontId="3" fillId="2" borderId="2" xfId="42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31" fillId="2" borderId="1" xfId="1" applyFont="1" applyFill="1" applyBorder="1" applyAlignment="1">
      <alignment horizontal="center" wrapText="1"/>
    </xf>
    <xf numFmtId="0" fontId="5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0" borderId="0" xfId="4" applyFont="1" applyFill="1" applyAlignment="1">
      <alignment horizontal="left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20" xfId="1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49" fontId="32" fillId="2" borderId="16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0" fontId="33" fillId="2" borderId="2" xfId="0" applyNumberFormat="1" applyFont="1" applyFill="1" applyBorder="1" applyAlignment="1">
      <alignment horizontal="left" vertical="center" wrapText="1"/>
    </xf>
    <xf numFmtId="0" fontId="35" fillId="2" borderId="2" xfId="580" applyFont="1" applyFill="1" applyBorder="1" applyAlignment="1">
      <alignment horizontal="left" vertical="center" wrapText="1"/>
    </xf>
    <xf numFmtId="49" fontId="39" fillId="2" borderId="16" xfId="2" applyNumberFormat="1" applyFont="1" applyFill="1" applyBorder="1" applyAlignment="1">
      <alignment horizontal="center" vertical="center"/>
    </xf>
    <xf numFmtId="0" fontId="40" fillId="2" borderId="2" xfId="580" applyFont="1" applyFill="1" applyBorder="1" applyAlignment="1">
      <alignment horizontal="left" vertical="center" wrapText="1"/>
    </xf>
    <xf numFmtId="0" fontId="39" fillId="2" borderId="2" xfId="2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9"/>
  <sheetViews>
    <sheetView tabSelected="1" view="pageBreakPreview" topLeftCell="A13" zoomScale="70" zoomScaleSheetLayoutView="70" workbookViewId="0">
      <selection activeCell="O90" sqref="O90"/>
    </sheetView>
  </sheetViews>
  <sheetFormatPr defaultRowHeight="15.75" outlineLevelRow="1" x14ac:dyDescent="0.25"/>
  <cols>
    <col min="1" max="1" width="11.28515625" style="1" customWidth="1"/>
    <col min="2" max="2" width="62" style="1" customWidth="1"/>
    <col min="3" max="3" width="13.85546875" style="1" customWidth="1"/>
    <col min="4" max="4" width="17.28515625" style="1" customWidth="1"/>
    <col min="5" max="5" width="14.140625" style="1" customWidth="1"/>
    <col min="6" max="6" width="9.7109375" style="1" customWidth="1"/>
    <col min="7" max="7" width="11.140625" style="1" customWidth="1"/>
    <col min="8" max="8" width="10" style="1" customWidth="1"/>
    <col min="9" max="9" width="10.5703125" style="1" customWidth="1"/>
    <col min="10" max="15" width="11.5703125" style="1" customWidth="1"/>
    <col min="16" max="17" width="13.7109375" style="1" customWidth="1"/>
    <col min="18" max="18" width="11.42578125" style="1" customWidth="1"/>
    <col min="19" max="19" width="11.28515625" style="1" customWidth="1"/>
    <col min="20" max="20" width="26.42578125" style="1" hidden="1" customWidth="1"/>
    <col min="21" max="21" width="26.28515625" style="1" customWidth="1"/>
    <col min="22" max="22" width="15.140625" style="1" customWidth="1"/>
    <col min="23" max="23" width="14.85546875" style="1" customWidth="1"/>
    <col min="24" max="24" width="11.7109375" style="1" customWidth="1"/>
    <col min="25" max="25" width="12.85546875" style="1" customWidth="1"/>
    <col min="26" max="26" width="13.42578125" style="1" customWidth="1"/>
    <col min="27" max="27" width="10" style="1" customWidth="1"/>
    <col min="28" max="31" width="9.140625" style="1"/>
    <col min="32" max="32" width="18.5703125" style="1" customWidth="1"/>
    <col min="33" max="67" width="9.140625" style="1"/>
    <col min="68" max="68" width="19.85546875" style="1" customWidth="1"/>
    <col min="69" max="16384" width="9.140625" style="1"/>
  </cols>
  <sheetData>
    <row r="1" spans="1:34" ht="18.75" x14ac:dyDescent="0.25">
      <c r="U1" s="2" t="s">
        <v>0</v>
      </c>
    </row>
    <row r="2" spans="1:34" ht="18.75" x14ac:dyDescent="0.3">
      <c r="U2" s="3" t="s">
        <v>1</v>
      </c>
    </row>
    <row r="3" spans="1:34" ht="18.75" x14ac:dyDescent="0.3">
      <c r="U3" s="4" t="s">
        <v>2</v>
      </c>
    </row>
    <row r="4" spans="1:34" s="6" customFormat="1" ht="18.75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4" s="6" customFormat="1" ht="18.75" x14ac:dyDescent="0.3">
      <c r="A5" s="73" t="s">
        <v>25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4" s="6" customFormat="1" ht="18.75" x14ac:dyDescent="0.3">
      <c r="A6" s="56"/>
      <c r="B6" s="56"/>
      <c r="C6" s="5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4" s="6" customFormat="1" ht="18.75" customHeight="1" x14ac:dyDescent="0.3">
      <c r="A7" s="74" t="s">
        <v>23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4" x14ac:dyDescent="0.25">
      <c r="A8" s="75" t="s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34" x14ac:dyDescent="0.25">
      <c r="A9" s="54"/>
      <c r="B9" s="54"/>
      <c r="C9" s="5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34" ht="18.75" x14ac:dyDescent="0.3">
      <c r="A10" s="76" t="s">
        <v>24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4" ht="18.75" x14ac:dyDescent="0.3">
      <c r="AG11" s="3"/>
    </row>
    <row r="12" spans="1:34" ht="18.75" x14ac:dyDescent="0.25">
      <c r="A12" s="71" t="s">
        <v>26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4" x14ac:dyDescent="0.25">
      <c r="A13" s="75" t="s">
        <v>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4" s="13" customFormat="1" ht="19.5" thickBot="1" x14ac:dyDescent="0.35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3"/>
    </row>
    <row r="15" spans="1:34" ht="15.75" customHeight="1" x14ac:dyDescent="0.25">
      <c r="A15" s="80" t="s">
        <v>6</v>
      </c>
      <c r="B15" s="82" t="s">
        <v>7</v>
      </c>
      <c r="C15" s="82" t="s">
        <v>8</v>
      </c>
      <c r="D15" s="82" t="s">
        <v>9</v>
      </c>
      <c r="E15" s="82" t="s">
        <v>10</v>
      </c>
      <c r="F15" s="83" t="s">
        <v>28</v>
      </c>
      <c r="G15" s="84"/>
      <c r="H15" s="82" t="s">
        <v>29</v>
      </c>
      <c r="I15" s="82"/>
      <c r="J15" s="82" t="s">
        <v>167</v>
      </c>
      <c r="K15" s="82"/>
      <c r="L15" s="82"/>
      <c r="M15" s="82"/>
      <c r="N15" s="82" t="s">
        <v>27</v>
      </c>
      <c r="O15" s="82"/>
      <c r="P15" s="83" t="s">
        <v>30</v>
      </c>
      <c r="Q15" s="87"/>
      <c r="R15" s="87"/>
      <c r="S15" s="84"/>
      <c r="T15" s="82" t="s">
        <v>11</v>
      </c>
      <c r="U15" s="89"/>
      <c r="V15" s="14"/>
    </row>
    <row r="16" spans="1:34" ht="59.25" customHeight="1" x14ac:dyDescent="0.25">
      <c r="A16" s="81"/>
      <c r="B16" s="68"/>
      <c r="C16" s="68"/>
      <c r="D16" s="68"/>
      <c r="E16" s="68"/>
      <c r="F16" s="85"/>
      <c r="G16" s="86"/>
      <c r="H16" s="68"/>
      <c r="I16" s="68"/>
      <c r="J16" s="68"/>
      <c r="K16" s="68"/>
      <c r="L16" s="68"/>
      <c r="M16" s="68"/>
      <c r="N16" s="68"/>
      <c r="O16" s="68"/>
      <c r="P16" s="85"/>
      <c r="Q16" s="88"/>
      <c r="R16" s="88"/>
      <c r="S16" s="86"/>
      <c r="T16" s="68"/>
      <c r="U16" s="78"/>
    </row>
    <row r="17" spans="1:21" ht="49.5" customHeight="1" x14ac:dyDescent="0.25">
      <c r="A17" s="81"/>
      <c r="B17" s="68"/>
      <c r="C17" s="68"/>
      <c r="D17" s="68"/>
      <c r="E17" s="68"/>
      <c r="F17" s="85"/>
      <c r="G17" s="86"/>
      <c r="H17" s="68"/>
      <c r="I17" s="68"/>
      <c r="J17" s="68" t="s">
        <v>12</v>
      </c>
      <c r="K17" s="68"/>
      <c r="L17" s="68" t="s">
        <v>13</v>
      </c>
      <c r="M17" s="68"/>
      <c r="N17" s="68"/>
      <c r="O17" s="68"/>
      <c r="P17" s="69" t="s">
        <v>14</v>
      </c>
      <c r="Q17" s="70"/>
      <c r="R17" s="69" t="s">
        <v>15</v>
      </c>
      <c r="S17" s="70"/>
      <c r="T17" s="68"/>
      <c r="U17" s="78"/>
    </row>
    <row r="18" spans="1:21" ht="129" customHeight="1" x14ac:dyDescent="0.25">
      <c r="A18" s="81"/>
      <c r="B18" s="68"/>
      <c r="C18" s="68"/>
      <c r="D18" s="68"/>
      <c r="E18" s="68"/>
      <c r="F18" s="15" t="s">
        <v>16</v>
      </c>
      <c r="G18" s="15" t="s">
        <v>17</v>
      </c>
      <c r="H18" s="15" t="s">
        <v>16</v>
      </c>
      <c r="I18" s="15" t="s">
        <v>17</v>
      </c>
      <c r="J18" s="15" t="s">
        <v>16</v>
      </c>
      <c r="K18" s="15" t="s">
        <v>18</v>
      </c>
      <c r="L18" s="15" t="s">
        <v>16</v>
      </c>
      <c r="M18" s="15" t="s">
        <v>19</v>
      </c>
      <c r="N18" s="15" t="s">
        <v>16</v>
      </c>
      <c r="O18" s="15" t="s">
        <v>17</v>
      </c>
      <c r="P18" s="15" t="s">
        <v>16</v>
      </c>
      <c r="Q18" s="15" t="s">
        <v>18</v>
      </c>
      <c r="R18" s="15" t="s">
        <v>16</v>
      </c>
      <c r="S18" s="15" t="s">
        <v>20</v>
      </c>
      <c r="T18" s="68"/>
      <c r="U18" s="78"/>
    </row>
    <row r="19" spans="1:21" x14ac:dyDescent="0.25">
      <c r="A19" s="55">
        <v>1</v>
      </c>
      <c r="B19" s="53">
        <v>2</v>
      </c>
      <c r="C19" s="53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68">
        <f>S19+1</f>
        <v>20</v>
      </c>
      <c r="U19" s="78"/>
    </row>
    <row r="20" spans="1:21" x14ac:dyDescent="0.25">
      <c r="A20" s="90" t="s">
        <v>31</v>
      </c>
      <c r="B20" s="91" t="s">
        <v>21</v>
      </c>
      <c r="C20" s="92" t="s">
        <v>32</v>
      </c>
      <c r="D20" s="34">
        <f>SUM(D21:D26)</f>
        <v>0</v>
      </c>
      <c r="E20" s="18" t="s">
        <v>166</v>
      </c>
      <c r="F20" s="18" t="s">
        <v>166</v>
      </c>
      <c r="G20" s="18" t="s">
        <v>166</v>
      </c>
      <c r="H20" s="18" t="s">
        <v>166</v>
      </c>
      <c r="I20" s="18" t="s">
        <v>166</v>
      </c>
      <c r="J20" s="28">
        <v>20.855869999999999</v>
      </c>
      <c r="K20" s="28">
        <v>20.855869999999999</v>
      </c>
      <c r="L20" s="28">
        <v>23.424047150000003</v>
      </c>
      <c r="M20" s="28">
        <v>23.424047150000003</v>
      </c>
      <c r="N20" s="18" t="s">
        <v>166</v>
      </c>
      <c r="O20" s="18" t="s">
        <v>166</v>
      </c>
      <c r="P20" s="39">
        <f>L20-J20</f>
        <v>2.5681771500000039</v>
      </c>
      <c r="Q20" s="39">
        <f>M20-K20</f>
        <v>2.5681771500000039</v>
      </c>
      <c r="R20" s="41">
        <f>L20/J20*100-100</f>
        <v>12.313929603512122</v>
      </c>
      <c r="S20" s="41">
        <f>M20/K20*100-100</f>
        <v>12.313929603512122</v>
      </c>
      <c r="T20" s="18"/>
      <c r="U20" s="50" t="s">
        <v>166</v>
      </c>
    </row>
    <row r="21" spans="1:21" ht="15.75" customHeight="1" x14ac:dyDescent="0.25">
      <c r="A21" s="90" t="s">
        <v>33</v>
      </c>
      <c r="B21" s="91" t="s">
        <v>34</v>
      </c>
      <c r="C21" s="92" t="s">
        <v>32</v>
      </c>
      <c r="D21" s="34">
        <f>D28</f>
        <v>0</v>
      </c>
      <c r="E21" s="18" t="s">
        <v>166</v>
      </c>
      <c r="F21" s="18" t="s">
        <v>166</v>
      </c>
      <c r="G21" s="18" t="s">
        <v>166</v>
      </c>
      <c r="H21" s="18" t="s">
        <v>166</v>
      </c>
      <c r="I21" s="18" t="s">
        <v>166</v>
      </c>
      <c r="J21" s="29">
        <v>0</v>
      </c>
      <c r="K21" s="29">
        <v>0</v>
      </c>
      <c r="L21" s="28">
        <v>1.68271215</v>
      </c>
      <c r="M21" s="28">
        <v>1.68271215</v>
      </c>
      <c r="N21" s="18" t="s">
        <v>166</v>
      </c>
      <c r="O21" s="18" t="s">
        <v>166</v>
      </c>
      <c r="P21" s="39">
        <f t="shared" ref="P21:P84" si="0">L21-J21</f>
        <v>1.68271215</v>
      </c>
      <c r="Q21" s="39">
        <f t="shared" ref="Q21:Q84" si="1">M21-K21</f>
        <v>1.68271215</v>
      </c>
      <c r="R21" s="41" t="s">
        <v>168</v>
      </c>
      <c r="S21" s="41" t="s">
        <v>168</v>
      </c>
      <c r="T21" s="18"/>
      <c r="U21" s="50" t="s">
        <v>166</v>
      </c>
    </row>
    <row r="22" spans="1:21" ht="50.25" customHeight="1" x14ac:dyDescent="0.25">
      <c r="A22" s="90" t="s">
        <v>35</v>
      </c>
      <c r="B22" s="91" t="s">
        <v>36</v>
      </c>
      <c r="C22" s="92" t="s">
        <v>32</v>
      </c>
      <c r="D22" s="34">
        <f>D49</f>
        <v>0</v>
      </c>
      <c r="E22" s="18" t="s">
        <v>166</v>
      </c>
      <c r="F22" s="18" t="s">
        <v>166</v>
      </c>
      <c r="G22" s="18" t="s">
        <v>166</v>
      </c>
      <c r="H22" s="18" t="s">
        <v>166</v>
      </c>
      <c r="I22" s="18" t="s">
        <v>166</v>
      </c>
      <c r="J22" s="29">
        <v>11.93187</v>
      </c>
      <c r="K22" s="29">
        <v>11.93187</v>
      </c>
      <c r="L22" s="28">
        <v>17.452183999999999</v>
      </c>
      <c r="M22" s="28">
        <v>17.452183999999999</v>
      </c>
      <c r="N22" s="18" t="s">
        <v>166</v>
      </c>
      <c r="O22" s="18" t="s">
        <v>166</v>
      </c>
      <c r="P22" s="39">
        <f t="shared" si="0"/>
        <v>5.5203139999999991</v>
      </c>
      <c r="Q22" s="39">
        <f t="shared" si="1"/>
        <v>5.5203139999999991</v>
      </c>
      <c r="R22" s="41">
        <f t="shared" ref="R22:R82" si="2">L22/J22*100-100</f>
        <v>46.265287838369005</v>
      </c>
      <c r="S22" s="41">
        <f t="shared" ref="S22:S82" si="3">M22/K22*100-100</f>
        <v>46.265287838369005</v>
      </c>
      <c r="T22" s="16"/>
      <c r="U22" s="50" t="s">
        <v>166</v>
      </c>
    </row>
    <row r="23" spans="1:21" s="17" customFormat="1" ht="49.5" customHeight="1" x14ac:dyDescent="0.25">
      <c r="A23" s="90" t="s">
        <v>37</v>
      </c>
      <c r="B23" s="91" t="s">
        <v>38</v>
      </c>
      <c r="C23" s="92" t="s">
        <v>32</v>
      </c>
      <c r="D23" s="34">
        <f>D74</f>
        <v>0</v>
      </c>
      <c r="E23" s="18" t="s">
        <v>166</v>
      </c>
      <c r="F23" s="18" t="s">
        <v>166</v>
      </c>
      <c r="G23" s="18" t="s">
        <v>166</v>
      </c>
      <c r="H23" s="18" t="s">
        <v>166</v>
      </c>
      <c r="I23" s="18" t="s">
        <v>166</v>
      </c>
      <c r="J23" s="29">
        <v>0</v>
      </c>
      <c r="K23" s="29">
        <v>0</v>
      </c>
      <c r="L23" s="28">
        <v>0</v>
      </c>
      <c r="M23" s="28">
        <v>0</v>
      </c>
      <c r="N23" s="18" t="s">
        <v>166</v>
      </c>
      <c r="O23" s="18" t="s">
        <v>166</v>
      </c>
      <c r="P23" s="39">
        <f t="shared" si="0"/>
        <v>0</v>
      </c>
      <c r="Q23" s="39">
        <f t="shared" si="1"/>
        <v>0</v>
      </c>
      <c r="R23" s="41" t="s">
        <v>168</v>
      </c>
      <c r="S23" s="41" t="s">
        <v>168</v>
      </c>
      <c r="T23" s="26"/>
      <c r="U23" s="50" t="s">
        <v>166</v>
      </c>
    </row>
    <row r="24" spans="1:21" s="17" customFormat="1" ht="36.75" customHeight="1" x14ac:dyDescent="0.25">
      <c r="A24" s="90" t="s">
        <v>39</v>
      </c>
      <c r="B24" s="91" t="s">
        <v>40</v>
      </c>
      <c r="C24" s="92" t="s">
        <v>32</v>
      </c>
      <c r="D24" s="34">
        <f>D77</f>
        <v>0</v>
      </c>
      <c r="E24" s="18" t="s">
        <v>166</v>
      </c>
      <c r="F24" s="18" t="s">
        <v>166</v>
      </c>
      <c r="G24" s="18" t="s">
        <v>166</v>
      </c>
      <c r="H24" s="18" t="s">
        <v>166</v>
      </c>
      <c r="I24" s="18" t="s">
        <v>166</v>
      </c>
      <c r="J24" s="29">
        <v>0</v>
      </c>
      <c r="K24" s="29">
        <v>0</v>
      </c>
      <c r="L24" s="28">
        <v>9.1692999999999997E-2</v>
      </c>
      <c r="M24" s="28">
        <v>9.1692999999999997E-2</v>
      </c>
      <c r="N24" s="18" t="s">
        <v>166</v>
      </c>
      <c r="O24" s="18" t="s">
        <v>166</v>
      </c>
      <c r="P24" s="39">
        <f t="shared" si="0"/>
        <v>9.1692999999999997E-2</v>
      </c>
      <c r="Q24" s="39">
        <f t="shared" si="1"/>
        <v>9.1692999999999997E-2</v>
      </c>
      <c r="R24" s="41" t="s">
        <v>168</v>
      </c>
      <c r="S24" s="41" t="s">
        <v>168</v>
      </c>
      <c r="T24" s="26"/>
      <c r="U24" s="50" t="s">
        <v>166</v>
      </c>
    </row>
    <row r="25" spans="1:21" ht="33.75" customHeight="1" x14ac:dyDescent="0.25">
      <c r="A25" s="90" t="s">
        <v>41</v>
      </c>
      <c r="B25" s="91" t="s">
        <v>42</v>
      </c>
      <c r="C25" s="92" t="s">
        <v>32</v>
      </c>
      <c r="D25" s="34">
        <f>D78</f>
        <v>0</v>
      </c>
      <c r="E25" s="18" t="s">
        <v>166</v>
      </c>
      <c r="F25" s="18" t="s">
        <v>166</v>
      </c>
      <c r="G25" s="18" t="s">
        <v>166</v>
      </c>
      <c r="H25" s="18" t="s">
        <v>166</v>
      </c>
      <c r="I25" s="18" t="s">
        <v>166</v>
      </c>
      <c r="J25" s="29">
        <v>0</v>
      </c>
      <c r="K25" s="29">
        <v>0</v>
      </c>
      <c r="L25" s="28">
        <v>0</v>
      </c>
      <c r="M25" s="28">
        <v>0</v>
      </c>
      <c r="N25" s="18" t="s">
        <v>166</v>
      </c>
      <c r="O25" s="18" t="s">
        <v>166</v>
      </c>
      <c r="P25" s="39">
        <f t="shared" si="0"/>
        <v>0</v>
      </c>
      <c r="Q25" s="39">
        <f t="shared" si="1"/>
        <v>0</v>
      </c>
      <c r="R25" s="41" t="s">
        <v>168</v>
      </c>
      <c r="S25" s="41" t="s">
        <v>168</v>
      </c>
      <c r="T25" s="16"/>
      <c r="U25" s="50" t="s">
        <v>166</v>
      </c>
    </row>
    <row r="26" spans="1:21" ht="26.25" customHeight="1" x14ac:dyDescent="0.25">
      <c r="A26" s="90" t="s">
        <v>43</v>
      </c>
      <c r="B26" s="91" t="s">
        <v>44</v>
      </c>
      <c r="C26" s="92" t="s">
        <v>32</v>
      </c>
      <c r="D26" s="34">
        <f>D79</f>
        <v>0</v>
      </c>
      <c r="E26" s="18" t="s">
        <v>166</v>
      </c>
      <c r="F26" s="18" t="s">
        <v>166</v>
      </c>
      <c r="G26" s="18" t="s">
        <v>166</v>
      </c>
      <c r="H26" s="18" t="s">
        <v>166</v>
      </c>
      <c r="I26" s="18" t="s">
        <v>166</v>
      </c>
      <c r="J26" s="29">
        <v>8.9239999999999995</v>
      </c>
      <c r="K26" s="29">
        <v>8.9239999999999995</v>
      </c>
      <c r="L26" s="28">
        <v>4.1974580000000001</v>
      </c>
      <c r="M26" s="28">
        <v>4.1974580000000001</v>
      </c>
      <c r="N26" s="18" t="s">
        <v>166</v>
      </c>
      <c r="O26" s="18" t="s">
        <v>166</v>
      </c>
      <c r="P26" s="39">
        <f t="shared" si="0"/>
        <v>-4.7265419999999994</v>
      </c>
      <c r="Q26" s="39">
        <f t="shared" si="1"/>
        <v>-4.7265419999999994</v>
      </c>
      <c r="R26" s="41">
        <f t="shared" si="2"/>
        <v>-52.964388166741365</v>
      </c>
      <c r="S26" s="41">
        <f t="shared" si="3"/>
        <v>-52.964388166741365</v>
      </c>
      <c r="T26" s="16"/>
      <c r="U26" s="50" t="s">
        <v>166</v>
      </c>
    </row>
    <row r="27" spans="1:21" ht="22.5" customHeight="1" x14ac:dyDescent="0.25">
      <c r="A27" s="90" t="s">
        <v>45</v>
      </c>
      <c r="B27" s="91" t="s">
        <v>46</v>
      </c>
      <c r="C27" s="92" t="s">
        <v>32</v>
      </c>
      <c r="D27" s="34">
        <f>D28+D49+D74+D77+D78+D79</f>
        <v>0</v>
      </c>
      <c r="E27" s="18" t="s">
        <v>166</v>
      </c>
      <c r="F27" s="18" t="s">
        <v>166</v>
      </c>
      <c r="G27" s="18" t="s">
        <v>166</v>
      </c>
      <c r="H27" s="18" t="s">
        <v>166</v>
      </c>
      <c r="I27" s="18" t="s">
        <v>166</v>
      </c>
      <c r="J27" s="29">
        <v>20.855869999999999</v>
      </c>
      <c r="K27" s="29">
        <v>20.855869999999999</v>
      </c>
      <c r="L27" s="28">
        <v>23.424047150000003</v>
      </c>
      <c r="M27" s="28">
        <v>23.424047150000003</v>
      </c>
      <c r="N27" s="18" t="s">
        <v>166</v>
      </c>
      <c r="O27" s="18" t="s">
        <v>166</v>
      </c>
      <c r="P27" s="39">
        <f t="shared" si="0"/>
        <v>2.5681771500000039</v>
      </c>
      <c r="Q27" s="39">
        <f t="shared" si="1"/>
        <v>2.5681771500000039</v>
      </c>
      <c r="R27" s="41">
        <f t="shared" si="2"/>
        <v>12.313929603512122</v>
      </c>
      <c r="S27" s="41">
        <f t="shared" si="3"/>
        <v>12.313929603512122</v>
      </c>
      <c r="T27" s="16"/>
      <c r="U27" s="50" t="s">
        <v>166</v>
      </c>
    </row>
    <row r="28" spans="1:21" ht="35.25" customHeight="1" x14ac:dyDescent="0.25">
      <c r="A28" s="90" t="s">
        <v>47</v>
      </c>
      <c r="B28" s="91" t="s">
        <v>48</v>
      </c>
      <c r="C28" s="92" t="s">
        <v>32</v>
      </c>
      <c r="D28" s="34">
        <f>D29+D34+D37+D46</f>
        <v>0</v>
      </c>
      <c r="E28" s="18" t="s">
        <v>166</v>
      </c>
      <c r="F28" s="18" t="s">
        <v>166</v>
      </c>
      <c r="G28" s="18" t="s">
        <v>166</v>
      </c>
      <c r="H28" s="18" t="s">
        <v>166</v>
      </c>
      <c r="I28" s="18" t="s">
        <v>166</v>
      </c>
      <c r="J28" s="29">
        <v>0</v>
      </c>
      <c r="K28" s="29">
        <v>0</v>
      </c>
      <c r="L28" s="28">
        <v>1.68271215</v>
      </c>
      <c r="M28" s="28">
        <v>1.68271215</v>
      </c>
      <c r="N28" s="18" t="s">
        <v>166</v>
      </c>
      <c r="O28" s="18" t="s">
        <v>166</v>
      </c>
      <c r="P28" s="39">
        <f t="shared" si="0"/>
        <v>1.68271215</v>
      </c>
      <c r="Q28" s="39">
        <f t="shared" si="1"/>
        <v>1.68271215</v>
      </c>
      <c r="R28" s="41" t="s">
        <v>168</v>
      </c>
      <c r="S28" s="41" t="s">
        <v>168</v>
      </c>
      <c r="T28" s="16"/>
      <c r="U28" s="50" t="s">
        <v>166</v>
      </c>
    </row>
    <row r="29" spans="1:21" ht="54" customHeight="1" x14ac:dyDescent="0.25">
      <c r="A29" s="90" t="s">
        <v>49</v>
      </c>
      <c r="B29" s="91" t="s">
        <v>50</v>
      </c>
      <c r="C29" s="92" t="s">
        <v>32</v>
      </c>
      <c r="D29" s="34">
        <f>SUM(D30:D32)</f>
        <v>0</v>
      </c>
      <c r="E29" s="18" t="s">
        <v>166</v>
      </c>
      <c r="F29" s="18" t="s">
        <v>166</v>
      </c>
      <c r="G29" s="18" t="s">
        <v>166</v>
      </c>
      <c r="H29" s="18" t="s">
        <v>166</v>
      </c>
      <c r="I29" s="18" t="s">
        <v>166</v>
      </c>
      <c r="J29" s="29">
        <v>0</v>
      </c>
      <c r="K29" s="29">
        <v>0</v>
      </c>
      <c r="L29" s="28">
        <v>1.68271215</v>
      </c>
      <c r="M29" s="28">
        <v>1.68271215</v>
      </c>
      <c r="N29" s="18" t="s">
        <v>166</v>
      </c>
      <c r="O29" s="18" t="s">
        <v>166</v>
      </c>
      <c r="P29" s="39">
        <f t="shared" si="0"/>
        <v>1.68271215</v>
      </c>
      <c r="Q29" s="39">
        <f t="shared" si="1"/>
        <v>1.68271215</v>
      </c>
      <c r="R29" s="41" t="s">
        <v>168</v>
      </c>
      <c r="S29" s="41" t="s">
        <v>168</v>
      </c>
      <c r="T29" s="16"/>
      <c r="U29" s="50" t="s">
        <v>166</v>
      </c>
    </row>
    <row r="30" spans="1:21" ht="51" customHeight="1" x14ac:dyDescent="0.25">
      <c r="A30" s="90" t="s">
        <v>51</v>
      </c>
      <c r="B30" s="91" t="s">
        <v>52</v>
      </c>
      <c r="C30" s="92" t="s">
        <v>32</v>
      </c>
      <c r="D30" s="34">
        <v>0</v>
      </c>
      <c r="E30" s="18" t="s">
        <v>166</v>
      </c>
      <c r="F30" s="18" t="s">
        <v>166</v>
      </c>
      <c r="G30" s="18" t="s">
        <v>166</v>
      </c>
      <c r="H30" s="18" t="s">
        <v>166</v>
      </c>
      <c r="I30" s="18" t="s">
        <v>166</v>
      </c>
      <c r="J30" s="29">
        <v>0</v>
      </c>
      <c r="K30" s="29">
        <v>0</v>
      </c>
      <c r="L30" s="28">
        <v>0.53706199999999993</v>
      </c>
      <c r="M30" s="28">
        <v>0.53706199999999993</v>
      </c>
      <c r="N30" s="18" t="s">
        <v>166</v>
      </c>
      <c r="O30" s="18" t="s">
        <v>166</v>
      </c>
      <c r="P30" s="39">
        <f t="shared" si="0"/>
        <v>0.53706199999999993</v>
      </c>
      <c r="Q30" s="39">
        <f t="shared" si="1"/>
        <v>0.53706199999999993</v>
      </c>
      <c r="R30" s="41" t="s">
        <v>168</v>
      </c>
      <c r="S30" s="41" t="s">
        <v>168</v>
      </c>
      <c r="T30" s="16"/>
      <c r="U30" s="50" t="s">
        <v>166</v>
      </c>
    </row>
    <row r="31" spans="1:21" ht="51" customHeight="1" x14ac:dyDescent="0.25">
      <c r="A31" s="90" t="s">
        <v>53</v>
      </c>
      <c r="B31" s="91" t="s">
        <v>54</v>
      </c>
      <c r="C31" s="92" t="s">
        <v>32</v>
      </c>
      <c r="D31" s="34">
        <v>0</v>
      </c>
      <c r="E31" s="18" t="s">
        <v>166</v>
      </c>
      <c r="F31" s="18" t="s">
        <v>166</v>
      </c>
      <c r="G31" s="18" t="s">
        <v>166</v>
      </c>
      <c r="H31" s="18" t="s">
        <v>166</v>
      </c>
      <c r="I31" s="18" t="s">
        <v>166</v>
      </c>
      <c r="J31" s="29">
        <v>0</v>
      </c>
      <c r="K31" s="29">
        <v>0</v>
      </c>
      <c r="L31" s="28">
        <v>0.94051700000000005</v>
      </c>
      <c r="M31" s="28">
        <v>0.94051700000000005</v>
      </c>
      <c r="N31" s="18" t="s">
        <v>166</v>
      </c>
      <c r="O31" s="18" t="s">
        <v>166</v>
      </c>
      <c r="P31" s="39">
        <f t="shared" si="0"/>
        <v>0.94051700000000005</v>
      </c>
      <c r="Q31" s="39">
        <f t="shared" si="1"/>
        <v>0.94051700000000005</v>
      </c>
      <c r="R31" s="41" t="s">
        <v>168</v>
      </c>
      <c r="S31" s="41" t="s">
        <v>168</v>
      </c>
      <c r="T31" s="16"/>
      <c r="U31" s="50" t="s">
        <v>166</v>
      </c>
    </row>
    <row r="32" spans="1:21" ht="43.5" customHeight="1" x14ac:dyDescent="0.25">
      <c r="A32" s="90" t="s">
        <v>55</v>
      </c>
      <c r="B32" s="91" t="s">
        <v>56</v>
      </c>
      <c r="C32" s="92" t="s">
        <v>32</v>
      </c>
      <c r="D32" s="34">
        <v>0</v>
      </c>
      <c r="E32" s="18" t="s">
        <v>166</v>
      </c>
      <c r="F32" s="18" t="s">
        <v>166</v>
      </c>
      <c r="G32" s="18" t="s">
        <v>166</v>
      </c>
      <c r="H32" s="18" t="s">
        <v>166</v>
      </c>
      <c r="I32" s="18" t="s">
        <v>166</v>
      </c>
      <c r="J32" s="29">
        <v>0</v>
      </c>
      <c r="K32" s="29">
        <v>0</v>
      </c>
      <c r="L32" s="28">
        <v>0.20513314999999999</v>
      </c>
      <c r="M32" s="28">
        <v>0.20513314999999999</v>
      </c>
      <c r="N32" s="18" t="s">
        <v>166</v>
      </c>
      <c r="O32" s="18" t="s">
        <v>166</v>
      </c>
      <c r="P32" s="39">
        <f t="shared" si="0"/>
        <v>0.20513314999999999</v>
      </c>
      <c r="Q32" s="39">
        <f t="shared" si="1"/>
        <v>0.20513314999999999</v>
      </c>
      <c r="R32" s="41" t="s">
        <v>168</v>
      </c>
      <c r="S32" s="41" t="s">
        <v>168</v>
      </c>
      <c r="T32" s="16"/>
      <c r="U32" s="50" t="s">
        <v>166</v>
      </c>
    </row>
    <row r="33" spans="1:21" s="58" customFormat="1" ht="27" customHeight="1" x14ac:dyDescent="0.25">
      <c r="A33" s="20" t="s">
        <v>57</v>
      </c>
      <c r="B33" s="22" t="s">
        <v>58</v>
      </c>
      <c r="C33" s="21" t="s">
        <v>59</v>
      </c>
      <c r="D33" s="35">
        <v>0</v>
      </c>
      <c r="E33" s="19" t="s">
        <v>166</v>
      </c>
      <c r="F33" s="19" t="s">
        <v>166</v>
      </c>
      <c r="G33" s="19" t="s">
        <v>166</v>
      </c>
      <c r="H33" s="19" t="s">
        <v>166</v>
      </c>
      <c r="I33" s="19" t="s">
        <v>166</v>
      </c>
      <c r="J33" s="30">
        <v>0</v>
      </c>
      <c r="K33" s="30">
        <v>0</v>
      </c>
      <c r="L33" s="32">
        <v>0.20513314999999999</v>
      </c>
      <c r="M33" s="32">
        <v>0.20513314999999999</v>
      </c>
      <c r="N33" s="19" t="s">
        <v>166</v>
      </c>
      <c r="O33" s="19" t="s">
        <v>166</v>
      </c>
      <c r="P33" s="39">
        <f t="shared" si="0"/>
        <v>0.20513314999999999</v>
      </c>
      <c r="Q33" s="39">
        <f t="shared" si="1"/>
        <v>0.20513314999999999</v>
      </c>
      <c r="R33" s="41" t="s">
        <v>168</v>
      </c>
      <c r="S33" s="41" t="s">
        <v>168</v>
      </c>
      <c r="T33" s="57"/>
      <c r="U33" s="50" t="s">
        <v>166</v>
      </c>
    </row>
    <row r="34" spans="1:21" ht="25.5" x14ac:dyDescent="0.25">
      <c r="A34" s="90" t="s">
        <v>60</v>
      </c>
      <c r="B34" s="91" t="s">
        <v>61</v>
      </c>
      <c r="C34" s="92" t="s">
        <v>32</v>
      </c>
      <c r="D34" s="34">
        <v>0</v>
      </c>
      <c r="E34" s="18" t="s">
        <v>166</v>
      </c>
      <c r="F34" s="18" t="s">
        <v>166</v>
      </c>
      <c r="G34" s="18" t="s">
        <v>166</v>
      </c>
      <c r="H34" s="18" t="s">
        <v>166</v>
      </c>
      <c r="I34" s="18" t="s">
        <v>166</v>
      </c>
      <c r="J34" s="29">
        <v>0</v>
      </c>
      <c r="K34" s="29">
        <v>0</v>
      </c>
      <c r="L34" s="28">
        <v>0</v>
      </c>
      <c r="M34" s="28">
        <v>0</v>
      </c>
      <c r="N34" s="18" t="s">
        <v>166</v>
      </c>
      <c r="O34" s="18" t="s">
        <v>166</v>
      </c>
      <c r="P34" s="39">
        <f t="shared" si="0"/>
        <v>0</v>
      </c>
      <c r="Q34" s="39">
        <f t="shared" si="1"/>
        <v>0</v>
      </c>
      <c r="R34" s="41" t="s">
        <v>168</v>
      </c>
      <c r="S34" s="41" t="s">
        <v>168</v>
      </c>
      <c r="T34" s="16"/>
      <c r="U34" s="50" t="s">
        <v>166</v>
      </c>
    </row>
    <row r="35" spans="1:21" ht="48" customHeight="1" x14ac:dyDescent="0.25">
      <c r="A35" s="90" t="s">
        <v>62</v>
      </c>
      <c r="B35" s="91" t="s">
        <v>63</v>
      </c>
      <c r="C35" s="92" t="s">
        <v>32</v>
      </c>
      <c r="D35" s="34">
        <v>0</v>
      </c>
      <c r="E35" s="18" t="s">
        <v>166</v>
      </c>
      <c r="F35" s="18" t="s">
        <v>166</v>
      </c>
      <c r="G35" s="18" t="s">
        <v>166</v>
      </c>
      <c r="H35" s="18" t="s">
        <v>166</v>
      </c>
      <c r="I35" s="18" t="s">
        <v>166</v>
      </c>
      <c r="J35" s="29">
        <v>0</v>
      </c>
      <c r="K35" s="29">
        <v>0</v>
      </c>
      <c r="L35" s="28">
        <v>0</v>
      </c>
      <c r="M35" s="28">
        <v>0</v>
      </c>
      <c r="N35" s="18" t="s">
        <v>166</v>
      </c>
      <c r="O35" s="18" t="s">
        <v>166</v>
      </c>
      <c r="P35" s="39">
        <f t="shared" si="0"/>
        <v>0</v>
      </c>
      <c r="Q35" s="39">
        <f t="shared" si="1"/>
        <v>0</v>
      </c>
      <c r="R35" s="41" t="s">
        <v>168</v>
      </c>
      <c r="S35" s="41" t="s">
        <v>168</v>
      </c>
      <c r="T35" s="16"/>
      <c r="U35" s="50" t="s">
        <v>166</v>
      </c>
    </row>
    <row r="36" spans="1:21" ht="50.25" customHeight="1" x14ac:dyDescent="0.25">
      <c r="A36" s="90" t="s">
        <v>64</v>
      </c>
      <c r="B36" s="91" t="s">
        <v>65</v>
      </c>
      <c r="C36" s="92" t="s">
        <v>32</v>
      </c>
      <c r="D36" s="34">
        <v>0</v>
      </c>
      <c r="E36" s="18" t="s">
        <v>166</v>
      </c>
      <c r="F36" s="18" t="s">
        <v>166</v>
      </c>
      <c r="G36" s="18" t="s">
        <v>166</v>
      </c>
      <c r="H36" s="18" t="s">
        <v>166</v>
      </c>
      <c r="I36" s="18" t="s">
        <v>166</v>
      </c>
      <c r="J36" s="29">
        <v>0</v>
      </c>
      <c r="K36" s="29">
        <v>0</v>
      </c>
      <c r="L36" s="28">
        <v>0</v>
      </c>
      <c r="M36" s="28">
        <v>0</v>
      </c>
      <c r="N36" s="18" t="s">
        <v>166</v>
      </c>
      <c r="O36" s="18" t="s">
        <v>166</v>
      </c>
      <c r="P36" s="39">
        <f t="shared" si="0"/>
        <v>0</v>
      </c>
      <c r="Q36" s="39">
        <f t="shared" si="1"/>
        <v>0</v>
      </c>
      <c r="R36" s="41" t="s">
        <v>168</v>
      </c>
      <c r="S36" s="41" t="s">
        <v>168</v>
      </c>
      <c r="T36" s="16"/>
      <c r="U36" s="50" t="s">
        <v>166</v>
      </c>
    </row>
    <row r="37" spans="1:21" ht="33" customHeight="1" x14ac:dyDescent="0.25">
      <c r="A37" s="90" t="s">
        <v>66</v>
      </c>
      <c r="B37" s="91" t="s">
        <v>67</v>
      </c>
      <c r="C37" s="92" t="s">
        <v>32</v>
      </c>
      <c r="D37" s="34">
        <v>0</v>
      </c>
      <c r="E37" s="18" t="s">
        <v>166</v>
      </c>
      <c r="F37" s="18" t="s">
        <v>166</v>
      </c>
      <c r="G37" s="18" t="s">
        <v>166</v>
      </c>
      <c r="H37" s="18" t="s">
        <v>166</v>
      </c>
      <c r="I37" s="18" t="s">
        <v>166</v>
      </c>
      <c r="J37" s="29">
        <v>0</v>
      </c>
      <c r="K37" s="29">
        <v>0</v>
      </c>
      <c r="L37" s="28">
        <v>0</v>
      </c>
      <c r="M37" s="28">
        <v>0</v>
      </c>
      <c r="N37" s="18" t="s">
        <v>166</v>
      </c>
      <c r="O37" s="18" t="s">
        <v>166</v>
      </c>
      <c r="P37" s="39">
        <f t="shared" si="0"/>
        <v>0</v>
      </c>
      <c r="Q37" s="39">
        <f t="shared" si="1"/>
        <v>0</v>
      </c>
      <c r="R37" s="41" t="s">
        <v>168</v>
      </c>
      <c r="S37" s="41" t="s">
        <v>168</v>
      </c>
      <c r="T37" s="16"/>
      <c r="U37" s="50" t="s">
        <v>166</v>
      </c>
    </row>
    <row r="38" spans="1:21" ht="25.5" hidden="1" outlineLevel="1" x14ac:dyDescent="0.25">
      <c r="A38" s="90" t="s">
        <v>68</v>
      </c>
      <c r="B38" s="91" t="s">
        <v>69</v>
      </c>
      <c r="C38" s="92" t="s">
        <v>32</v>
      </c>
      <c r="D38" s="34">
        <v>0</v>
      </c>
      <c r="E38" s="18" t="s">
        <v>166</v>
      </c>
      <c r="F38" s="18" t="s">
        <v>166</v>
      </c>
      <c r="G38" s="18" t="s">
        <v>166</v>
      </c>
      <c r="H38" s="18" t="s">
        <v>166</v>
      </c>
      <c r="I38" s="18" t="s">
        <v>166</v>
      </c>
      <c r="J38" s="29">
        <v>0</v>
      </c>
      <c r="K38" s="29">
        <v>0</v>
      </c>
      <c r="L38" s="28">
        <v>0</v>
      </c>
      <c r="M38" s="28">
        <v>0</v>
      </c>
      <c r="N38" s="18" t="s">
        <v>166</v>
      </c>
      <c r="O38" s="18" t="s">
        <v>166</v>
      </c>
      <c r="P38" s="39">
        <f t="shared" si="0"/>
        <v>0</v>
      </c>
      <c r="Q38" s="39">
        <f t="shared" si="1"/>
        <v>0</v>
      </c>
      <c r="R38" s="41" t="s">
        <v>168</v>
      </c>
      <c r="S38" s="41" t="s">
        <v>168</v>
      </c>
      <c r="T38" s="16"/>
      <c r="U38" s="50" t="s">
        <v>166</v>
      </c>
    </row>
    <row r="39" spans="1:21" ht="51" hidden="1" outlineLevel="1" x14ac:dyDescent="0.25">
      <c r="A39" s="90" t="s">
        <v>70</v>
      </c>
      <c r="B39" s="91" t="s">
        <v>71</v>
      </c>
      <c r="C39" s="92" t="s">
        <v>32</v>
      </c>
      <c r="D39" s="34">
        <v>0</v>
      </c>
      <c r="E39" s="18" t="s">
        <v>166</v>
      </c>
      <c r="F39" s="18" t="s">
        <v>166</v>
      </c>
      <c r="G39" s="18" t="s">
        <v>166</v>
      </c>
      <c r="H39" s="18" t="s">
        <v>166</v>
      </c>
      <c r="I39" s="18" t="s">
        <v>166</v>
      </c>
      <c r="J39" s="29">
        <v>0</v>
      </c>
      <c r="K39" s="29">
        <v>0</v>
      </c>
      <c r="L39" s="28">
        <v>0</v>
      </c>
      <c r="M39" s="28">
        <v>0</v>
      </c>
      <c r="N39" s="18" t="s">
        <v>166</v>
      </c>
      <c r="O39" s="18" t="s">
        <v>166</v>
      </c>
      <c r="P39" s="39">
        <f t="shared" si="0"/>
        <v>0</v>
      </c>
      <c r="Q39" s="39">
        <f t="shared" si="1"/>
        <v>0</v>
      </c>
      <c r="R39" s="41" t="s">
        <v>168</v>
      </c>
      <c r="S39" s="41" t="s">
        <v>168</v>
      </c>
      <c r="T39" s="16"/>
      <c r="U39" s="50" t="s">
        <v>166</v>
      </c>
    </row>
    <row r="40" spans="1:21" ht="51" hidden="1" outlineLevel="1" x14ac:dyDescent="0.25">
      <c r="A40" s="90" t="s">
        <v>72</v>
      </c>
      <c r="B40" s="91" t="s">
        <v>73</v>
      </c>
      <c r="C40" s="92" t="s">
        <v>32</v>
      </c>
      <c r="D40" s="34">
        <v>0</v>
      </c>
      <c r="E40" s="18" t="s">
        <v>166</v>
      </c>
      <c r="F40" s="18" t="s">
        <v>166</v>
      </c>
      <c r="G40" s="18" t="s">
        <v>166</v>
      </c>
      <c r="H40" s="18" t="s">
        <v>166</v>
      </c>
      <c r="I40" s="18" t="s">
        <v>166</v>
      </c>
      <c r="J40" s="29">
        <v>0</v>
      </c>
      <c r="K40" s="29">
        <v>0</v>
      </c>
      <c r="L40" s="28">
        <v>0</v>
      </c>
      <c r="M40" s="28">
        <v>0</v>
      </c>
      <c r="N40" s="18" t="s">
        <v>166</v>
      </c>
      <c r="O40" s="18" t="s">
        <v>166</v>
      </c>
      <c r="P40" s="39">
        <f t="shared" si="0"/>
        <v>0</v>
      </c>
      <c r="Q40" s="39">
        <f t="shared" si="1"/>
        <v>0</v>
      </c>
      <c r="R40" s="41" t="s">
        <v>168</v>
      </c>
      <c r="S40" s="41" t="s">
        <v>168</v>
      </c>
      <c r="T40" s="16"/>
      <c r="U40" s="50" t="s">
        <v>166</v>
      </c>
    </row>
    <row r="41" spans="1:21" ht="51" hidden="1" outlineLevel="1" x14ac:dyDescent="0.25">
      <c r="A41" s="90" t="s">
        <v>74</v>
      </c>
      <c r="B41" s="91" t="s">
        <v>75</v>
      </c>
      <c r="C41" s="92" t="s">
        <v>32</v>
      </c>
      <c r="D41" s="34">
        <v>0</v>
      </c>
      <c r="E41" s="18" t="s">
        <v>166</v>
      </c>
      <c r="F41" s="18" t="s">
        <v>166</v>
      </c>
      <c r="G41" s="18" t="s">
        <v>166</v>
      </c>
      <c r="H41" s="18" t="s">
        <v>166</v>
      </c>
      <c r="I41" s="18" t="s">
        <v>166</v>
      </c>
      <c r="J41" s="29">
        <v>0</v>
      </c>
      <c r="K41" s="29">
        <v>0</v>
      </c>
      <c r="L41" s="28">
        <v>0</v>
      </c>
      <c r="M41" s="28">
        <v>0</v>
      </c>
      <c r="N41" s="18" t="s">
        <v>166</v>
      </c>
      <c r="O41" s="18" t="s">
        <v>166</v>
      </c>
      <c r="P41" s="39">
        <f t="shared" si="0"/>
        <v>0</v>
      </c>
      <c r="Q41" s="39">
        <f t="shared" si="1"/>
        <v>0</v>
      </c>
      <c r="R41" s="41" t="s">
        <v>168</v>
      </c>
      <c r="S41" s="41" t="s">
        <v>168</v>
      </c>
      <c r="T41" s="16"/>
      <c r="U41" s="50" t="s">
        <v>166</v>
      </c>
    </row>
    <row r="42" spans="1:21" ht="25.5" hidden="1" outlineLevel="1" x14ac:dyDescent="0.25">
      <c r="A42" s="90" t="s">
        <v>76</v>
      </c>
      <c r="B42" s="91" t="s">
        <v>69</v>
      </c>
      <c r="C42" s="92" t="s">
        <v>32</v>
      </c>
      <c r="D42" s="34">
        <v>0</v>
      </c>
      <c r="E42" s="18" t="s">
        <v>166</v>
      </c>
      <c r="F42" s="18" t="s">
        <v>166</v>
      </c>
      <c r="G42" s="18" t="s">
        <v>166</v>
      </c>
      <c r="H42" s="18" t="s">
        <v>166</v>
      </c>
      <c r="I42" s="18" t="s">
        <v>166</v>
      </c>
      <c r="J42" s="29">
        <v>0</v>
      </c>
      <c r="K42" s="29">
        <v>0</v>
      </c>
      <c r="L42" s="28">
        <v>0</v>
      </c>
      <c r="M42" s="28">
        <v>0</v>
      </c>
      <c r="N42" s="18" t="s">
        <v>166</v>
      </c>
      <c r="O42" s="18" t="s">
        <v>166</v>
      </c>
      <c r="P42" s="39">
        <f t="shared" si="0"/>
        <v>0</v>
      </c>
      <c r="Q42" s="39">
        <f t="shared" si="1"/>
        <v>0</v>
      </c>
      <c r="R42" s="41" t="s">
        <v>168</v>
      </c>
      <c r="S42" s="41" t="s">
        <v>168</v>
      </c>
      <c r="T42" s="16"/>
      <c r="U42" s="50" t="s">
        <v>166</v>
      </c>
    </row>
    <row r="43" spans="1:21" ht="51" hidden="1" outlineLevel="1" x14ac:dyDescent="0.25">
      <c r="A43" s="90" t="s">
        <v>77</v>
      </c>
      <c r="B43" s="91" t="s">
        <v>71</v>
      </c>
      <c r="C43" s="92" t="s">
        <v>32</v>
      </c>
      <c r="D43" s="34">
        <v>0</v>
      </c>
      <c r="E43" s="18" t="s">
        <v>166</v>
      </c>
      <c r="F43" s="18" t="s">
        <v>166</v>
      </c>
      <c r="G43" s="18" t="s">
        <v>166</v>
      </c>
      <c r="H43" s="18" t="s">
        <v>166</v>
      </c>
      <c r="I43" s="18" t="s">
        <v>166</v>
      </c>
      <c r="J43" s="29">
        <v>0</v>
      </c>
      <c r="K43" s="29">
        <v>0</v>
      </c>
      <c r="L43" s="28">
        <v>0</v>
      </c>
      <c r="M43" s="28">
        <v>0</v>
      </c>
      <c r="N43" s="18" t="s">
        <v>166</v>
      </c>
      <c r="O43" s="18" t="s">
        <v>166</v>
      </c>
      <c r="P43" s="39">
        <f t="shared" si="0"/>
        <v>0</v>
      </c>
      <c r="Q43" s="39">
        <f t="shared" si="1"/>
        <v>0</v>
      </c>
      <c r="R43" s="41" t="s">
        <v>168</v>
      </c>
      <c r="S43" s="41" t="s">
        <v>168</v>
      </c>
      <c r="T43" s="16"/>
      <c r="U43" s="50" t="s">
        <v>166</v>
      </c>
    </row>
    <row r="44" spans="1:21" ht="51" hidden="1" outlineLevel="1" x14ac:dyDescent="0.25">
      <c r="A44" s="90" t="s">
        <v>78</v>
      </c>
      <c r="B44" s="91" t="s">
        <v>73</v>
      </c>
      <c r="C44" s="92" t="s">
        <v>32</v>
      </c>
      <c r="D44" s="34">
        <v>0</v>
      </c>
      <c r="E44" s="18" t="s">
        <v>166</v>
      </c>
      <c r="F44" s="18" t="s">
        <v>166</v>
      </c>
      <c r="G44" s="18" t="s">
        <v>166</v>
      </c>
      <c r="H44" s="18" t="s">
        <v>166</v>
      </c>
      <c r="I44" s="18" t="s">
        <v>166</v>
      </c>
      <c r="J44" s="29">
        <v>0</v>
      </c>
      <c r="K44" s="29">
        <v>0</v>
      </c>
      <c r="L44" s="28">
        <v>0</v>
      </c>
      <c r="M44" s="28">
        <v>0</v>
      </c>
      <c r="N44" s="18" t="s">
        <v>166</v>
      </c>
      <c r="O44" s="18" t="s">
        <v>166</v>
      </c>
      <c r="P44" s="39">
        <f t="shared" si="0"/>
        <v>0</v>
      </c>
      <c r="Q44" s="39">
        <f t="shared" si="1"/>
        <v>0</v>
      </c>
      <c r="R44" s="41" t="s">
        <v>168</v>
      </c>
      <c r="S44" s="41" t="s">
        <v>168</v>
      </c>
      <c r="T44" s="16"/>
      <c r="U44" s="50" t="s">
        <v>166</v>
      </c>
    </row>
    <row r="45" spans="1:21" ht="51" hidden="1" outlineLevel="1" x14ac:dyDescent="0.25">
      <c r="A45" s="90" t="s">
        <v>79</v>
      </c>
      <c r="B45" s="91" t="s">
        <v>80</v>
      </c>
      <c r="C45" s="92" t="s">
        <v>32</v>
      </c>
      <c r="D45" s="34">
        <v>0</v>
      </c>
      <c r="E45" s="18" t="s">
        <v>166</v>
      </c>
      <c r="F45" s="18" t="s">
        <v>166</v>
      </c>
      <c r="G45" s="18" t="s">
        <v>166</v>
      </c>
      <c r="H45" s="18" t="s">
        <v>166</v>
      </c>
      <c r="I45" s="18" t="s">
        <v>166</v>
      </c>
      <c r="J45" s="29">
        <v>0</v>
      </c>
      <c r="K45" s="29">
        <v>0</v>
      </c>
      <c r="L45" s="28">
        <v>0</v>
      </c>
      <c r="M45" s="28">
        <v>0</v>
      </c>
      <c r="N45" s="18" t="s">
        <v>166</v>
      </c>
      <c r="O45" s="18" t="s">
        <v>166</v>
      </c>
      <c r="P45" s="39">
        <f t="shared" si="0"/>
        <v>0</v>
      </c>
      <c r="Q45" s="39">
        <f t="shared" si="1"/>
        <v>0</v>
      </c>
      <c r="R45" s="41" t="s">
        <v>168</v>
      </c>
      <c r="S45" s="41" t="s">
        <v>168</v>
      </c>
      <c r="T45" s="16"/>
      <c r="U45" s="50" t="s">
        <v>166</v>
      </c>
    </row>
    <row r="46" spans="1:21" ht="57.75" customHeight="1" collapsed="1" x14ac:dyDescent="0.25">
      <c r="A46" s="90" t="s">
        <v>81</v>
      </c>
      <c r="B46" s="91" t="s">
        <v>82</v>
      </c>
      <c r="C46" s="92" t="s">
        <v>32</v>
      </c>
      <c r="D46" s="34">
        <v>0</v>
      </c>
      <c r="E46" s="18" t="s">
        <v>166</v>
      </c>
      <c r="F46" s="18" t="s">
        <v>166</v>
      </c>
      <c r="G46" s="18" t="s">
        <v>166</v>
      </c>
      <c r="H46" s="18" t="s">
        <v>166</v>
      </c>
      <c r="I46" s="18" t="s">
        <v>166</v>
      </c>
      <c r="J46" s="29">
        <v>0</v>
      </c>
      <c r="K46" s="29">
        <v>0</v>
      </c>
      <c r="L46" s="28">
        <v>0</v>
      </c>
      <c r="M46" s="28">
        <v>0</v>
      </c>
      <c r="N46" s="18" t="s">
        <v>166</v>
      </c>
      <c r="O46" s="18" t="s">
        <v>166</v>
      </c>
      <c r="P46" s="39">
        <f t="shared" si="0"/>
        <v>0</v>
      </c>
      <c r="Q46" s="39">
        <f t="shared" si="1"/>
        <v>0</v>
      </c>
      <c r="R46" s="41" t="s">
        <v>168</v>
      </c>
      <c r="S46" s="41" t="s">
        <v>168</v>
      </c>
      <c r="T46" s="16"/>
      <c r="U46" s="50" t="s">
        <v>166</v>
      </c>
    </row>
    <row r="47" spans="1:21" ht="54" customHeight="1" x14ac:dyDescent="0.25">
      <c r="A47" s="90" t="s">
        <v>83</v>
      </c>
      <c r="B47" s="91" t="s">
        <v>84</v>
      </c>
      <c r="C47" s="92" t="s">
        <v>32</v>
      </c>
      <c r="D47" s="34">
        <v>0</v>
      </c>
      <c r="E47" s="18" t="s">
        <v>166</v>
      </c>
      <c r="F47" s="18" t="s">
        <v>166</v>
      </c>
      <c r="G47" s="18" t="s">
        <v>166</v>
      </c>
      <c r="H47" s="18" t="s">
        <v>166</v>
      </c>
      <c r="I47" s="18" t="s">
        <v>166</v>
      </c>
      <c r="J47" s="29">
        <v>0</v>
      </c>
      <c r="K47" s="29">
        <v>0</v>
      </c>
      <c r="L47" s="28">
        <v>0</v>
      </c>
      <c r="M47" s="28">
        <v>0</v>
      </c>
      <c r="N47" s="18" t="s">
        <v>166</v>
      </c>
      <c r="O47" s="18" t="s">
        <v>166</v>
      </c>
      <c r="P47" s="39">
        <f t="shared" si="0"/>
        <v>0</v>
      </c>
      <c r="Q47" s="39">
        <f t="shared" si="1"/>
        <v>0</v>
      </c>
      <c r="R47" s="41" t="s">
        <v>168</v>
      </c>
      <c r="S47" s="41" t="s">
        <v>168</v>
      </c>
      <c r="T47" s="16"/>
      <c r="U47" s="50" t="s">
        <v>166</v>
      </c>
    </row>
    <row r="48" spans="1:21" ht="52.5" customHeight="1" x14ac:dyDescent="0.25">
      <c r="A48" s="90" t="s">
        <v>85</v>
      </c>
      <c r="B48" s="91" t="s">
        <v>86</v>
      </c>
      <c r="C48" s="92" t="s">
        <v>32</v>
      </c>
      <c r="D48" s="34">
        <v>0</v>
      </c>
      <c r="E48" s="18" t="s">
        <v>166</v>
      </c>
      <c r="F48" s="18" t="s">
        <v>166</v>
      </c>
      <c r="G48" s="18" t="s">
        <v>166</v>
      </c>
      <c r="H48" s="18" t="s">
        <v>166</v>
      </c>
      <c r="I48" s="18" t="s">
        <v>166</v>
      </c>
      <c r="J48" s="29">
        <v>0</v>
      </c>
      <c r="K48" s="29">
        <v>0</v>
      </c>
      <c r="L48" s="28">
        <v>0</v>
      </c>
      <c r="M48" s="28">
        <v>0</v>
      </c>
      <c r="N48" s="18" t="s">
        <v>166</v>
      </c>
      <c r="O48" s="18" t="s">
        <v>166</v>
      </c>
      <c r="P48" s="39">
        <f t="shared" si="0"/>
        <v>0</v>
      </c>
      <c r="Q48" s="39">
        <f t="shared" si="1"/>
        <v>0</v>
      </c>
      <c r="R48" s="41" t="s">
        <v>168</v>
      </c>
      <c r="S48" s="41" t="s">
        <v>168</v>
      </c>
      <c r="T48" s="16"/>
      <c r="U48" s="50" t="s">
        <v>166</v>
      </c>
    </row>
    <row r="49" spans="1:21" ht="25.5" x14ac:dyDescent="0.25">
      <c r="A49" s="90" t="s">
        <v>87</v>
      </c>
      <c r="B49" s="91" t="s">
        <v>88</v>
      </c>
      <c r="C49" s="92" t="s">
        <v>32</v>
      </c>
      <c r="D49" s="34">
        <f>D50+D57+D61+D71</f>
        <v>0</v>
      </c>
      <c r="E49" s="18" t="s">
        <v>166</v>
      </c>
      <c r="F49" s="18" t="s">
        <v>166</v>
      </c>
      <c r="G49" s="18" t="s">
        <v>166</v>
      </c>
      <c r="H49" s="18" t="s">
        <v>166</v>
      </c>
      <c r="I49" s="18" t="s">
        <v>166</v>
      </c>
      <c r="J49" s="29">
        <v>11.93187</v>
      </c>
      <c r="K49" s="29">
        <v>11.93187</v>
      </c>
      <c r="L49" s="28">
        <v>17.452183999999999</v>
      </c>
      <c r="M49" s="28">
        <v>17.452183999999999</v>
      </c>
      <c r="N49" s="18" t="s">
        <v>166</v>
      </c>
      <c r="O49" s="18" t="s">
        <v>166</v>
      </c>
      <c r="P49" s="39">
        <f t="shared" si="0"/>
        <v>5.5203139999999991</v>
      </c>
      <c r="Q49" s="39">
        <f t="shared" si="1"/>
        <v>5.5203139999999991</v>
      </c>
      <c r="R49" s="41">
        <f t="shared" si="2"/>
        <v>46.265287838369005</v>
      </c>
      <c r="S49" s="41">
        <f t="shared" si="3"/>
        <v>46.265287838369005</v>
      </c>
      <c r="T49" s="16"/>
      <c r="U49" s="50" t="s">
        <v>166</v>
      </c>
    </row>
    <row r="50" spans="1:21" ht="38.25" x14ac:dyDescent="0.25">
      <c r="A50" s="90" t="s">
        <v>89</v>
      </c>
      <c r="B50" s="91" t="s">
        <v>90</v>
      </c>
      <c r="C50" s="92" t="s">
        <v>32</v>
      </c>
      <c r="D50" s="34">
        <f>D51+D53</f>
        <v>0</v>
      </c>
      <c r="E50" s="18" t="s">
        <v>166</v>
      </c>
      <c r="F50" s="18" t="s">
        <v>166</v>
      </c>
      <c r="G50" s="18" t="s">
        <v>166</v>
      </c>
      <c r="H50" s="18" t="s">
        <v>166</v>
      </c>
      <c r="I50" s="18" t="s">
        <v>166</v>
      </c>
      <c r="J50" s="29">
        <v>9.26708</v>
      </c>
      <c r="K50" s="29">
        <v>9.26708</v>
      </c>
      <c r="L50" s="28">
        <v>16.340218</v>
      </c>
      <c r="M50" s="28">
        <v>16.340218</v>
      </c>
      <c r="N50" s="18" t="s">
        <v>166</v>
      </c>
      <c r="O50" s="18" t="s">
        <v>166</v>
      </c>
      <c r="P50" s="39">
        <f t="shared" si="0"/>
        <v>7.0731380000000001</v>
      </c>
      <c r="Q50" s="39">
        <f t="shared" si="1"/>
        <v>7.0731380000000001</v>
      </c>
      <c r="R50" s="41">
        <f t="shared" si="2"/>
        <v>76.325422894806138</v>
      </c>
      <c r="S50" s="41">
        <f t="shared" si="3"/>
        <v>76.325422894806138</v>
      </c>
      <c r="T50" s="16"/>
      <c r="U50" s="50" t="s">
        <v>166</v>
      </c>
    </row>
    <row r="51" spans="1:21" ht="25.5" x14ac:dyDescent="0.25">
      <c r="A51" s="90" t="s">
        <v>91</v>
      </c>
      <c r="B51" s="91" t="s">
        <v>92</v>
      </c>
      <c r="C51" s="92" t="s">
        <v>32</v>
      </c>
      <c r="D51" s="34">
        <f>D52</f>
        <v>0</v>
      </c>
      <c r="E51" s="18" t="s">
        <v>166</v>
      </c>
      <c r="F51" s="18" t="s">
        <v>166</v>
      </c>
      <c r="G51" s="18" t="s">
        <v>166</v>
      </c>
      <c r="H51" s="18" t="s">
        <v>166</v>
      </c>
      <c r="I51" s="18" t="s">
        <v>166</v>
      </c>
      <c r="J51" s="29">
        <v>1.4242999999999999</v>
      </c>
      <c r="K51" s="29">
        <v>1.4242999999999999</v>
      </c>
      <c r="L51" s="28">
        <v>1.040259</v>
      </c>
      <c r="M51" s="28">
        <v>1.040259</v>
      </c>
      <c r="N51" s="18" t="s">
        <v>166</v>
      </c>
      <c r="O51" s="18" t="s">
        <v>166</v>
      </c>
      <c r="P51" s="39">
        <f t="shared" si="0"/>
        <v>-0.38404099999999985</v>
      </c>
      <c r="Q51" s="39">
        <f t="shared" si="1"/>
        <v>-0.38404099999999985</v>
      </c>
      <c r="R51" s="41">
        <f t="shared" si="2"/>
        <v>-26.963490837604425</v>
      </c>
      <c r="S51" s="41">
        <f t="shared" si="3"/>
        <v>-26.963490837604425</v>
      </c>
      <c r="T51" s="16"/>
      <c r="U51" s="50" t="s">
        <v>166</v>
      </c>
    </row>
    <row r="52" spans="1:21" s="64" customFormat="1" ht="28.5" customHeight="1" x14ac:dyDescent="0.25">
      <c r="A52" s="90" t="s">
        <v>91</v>
      </c>
      <c r="B52" s="91" t="s">
        <v>93</v>
      </c>
      <c r="C52" s="93" t="s">
        <v>94</v>
      </c>
      <c r="D52" s="36">
        <v>0</v>
      </c>
      <c r="E52" s="59" t="s">
        <v>166</v>
      </c>
      <c r="F52" s="59" t="s">
        <v>166</v>
      </c>
      <c r="G52" s="59" t="s">
        <v>166</v>
      </c>
      <c r="H52" s="59" t="s">
        <v>166</v>
      </c>
      <c r="I52" s="59" t="s">
        <v>166</v>
      </c>
      <c r="J52" s="29">
        <v>1.4242999999999999</v>
      </c>
      <c r="K52" s="29">
        <v>1.4242999999999999</v>
      </c>
      <c r="L52" s="28">
        <v>1.040259</v>
      </c>
      <c r="M52" s="28">
        <v>1.040259</v>
      </c>
      <c r="N52" s="59" t="s">
        <v>166</v>
      </c>
      <c r="O52" s="59" t="s">
        <v>166</v>
      </c>
      <c r="P52" s="60">
        <f t="shared" si="0"/>
        <v>-0.38404099999999985</v>
      </c>
      <c r="Q52" s="60">
        <f t="shared" si="1"/>
        <v>-0.38404099999999985</v>
      </c>
      <c r="R52" s="61">
        <f t="shared" si="2"/>
        <v>-26.963490837604425</v>
      </c>
      <c r="S52" s="61">
        <f t="shared" si="3"/>
        <v>-26.963490837604425</v>
      </c>
      <c r="T52" s="62"/>
      <c r="U52" s="63" t="s">
        <v>166</v>
      </c>
    </row>
    <row r="53" spans="1:21" ht="39.75" customHeight="1" x14ac:dyDescent="0.25">
      <c r="A53" s="90" t="s">
        <v>95</v>
      </c>
      <c r="B53" s="91" t="s">
        <v>96</v>
      </c>
      <c r="C53" s="92" t="s">
        <v>32</v>
      </c>
      <c r="D53" s="37">
        <f>D54</f>
        <v>0</v>
      </c>
      <c r="E53" s="18" t="s">
        <v>166</v>
      </c>
      <c r="F53" s="18" t="s">
        <v>166</v>
      </c>
      <c r="G53" s="18" t="s">
        <v>166</v>
      </c>
      <c r="H53" s="18" t="s">
        <v>166</v>
      </c>
      <c r="I53" s="18" t="s">
        <v>166</v>
      </c>
      <c r="J53" s="29">
        <v>7.8427800000000003</v>
      </c>
      <c r="K53" s="29">
        <v>7.8427800000000003</v>
      </c>
      <c r="L53" s="28">
        <v>15.299959000000001</v>
      </c>
      <c r="M53" s="28">
        <v>15.299959000000001</v>
      </c>
      <c r="N53" s="18" t="s">
        <v>166</v>
      </c>
      <c r="O53" s="18" t="s">
        <v>166</v>
      </c>
      <c r="P53" s="39">
        <f t="shared" si="0"/>
        <v>7.4571790000000009</v>
      </c>
      <c r="Q53" s="39">
        <f t="shared" si="1"/>
        <v>7.4571790000000009</v>
      </c>
      <c r="R53" s="41">
        <f t="shared" si="2"/>
        <v>95.08336329719819</v>
      </c>
      <c r="S53" s="41">
        <f t="shared" si="3"/>
        <v>95.08336329719819</v>
      </c>
      <c r="T53" s="16"/>
      <c r="U53" s="50" t="s">
        <v>166</v>
      </c>
    </row>
    <row r="54" spans="1:21" s="64" customFormat="1" ht="27.75" customHeight="1" x14ac:dyDescent="0.25">
      <c r="A54" s="90" t="s">
        <v>97</v>
      </c>
      <c r="B54" s="94" t="s">
        <v>98</v>
      </c>
      <c r="C54" s="93" t="s">
        <v>99</v>
      </c>
      <c r="D54" s="37">
        <f>SUM(D55:D56)</f>
        <v>0</v>
      </c>
      <c r="E54" s="59" t="s">
        <v>166</v>
      </c>
      <c r="F54" s="59" t="s">
        <v>166</v>
      </c>
      <c r="G54" s="59" t="s">
        <v>166</v>
      </c>
      <c r="H54" s="59" t="s">
        <v>166</v>
      </c>
      <c r="I54" s="59" t="s">
        <v>166</v>
      </c>
      <c r="J54" s="29">
        <v>7.8427800000000003</v>
      </c>
      <c r="K54" s="29">
        <v>7.8427800000000003</v>
      </c>
      <c r="L54" s="28">
        <v>15.299959000000001</v>
      </c>
      <c r="M54" s="28">
        <v>15.299959000000001</v>
      </c>
      <c r="N54" s="59" t="s">
        <v>166</v>
      </c>
      <c r="O54" s="59" t="s">
        <v>166</v>
      </c>
      <c r="P54" s="60">
        <f t="shared" si="0"/>
        <v>7.4571790000000009</v>
      </c>
      <c r="Q54" s="60">
        <f t="shared" si="1"/>
        <v>7.4571790000000009</v>
      </c>
      <c r="R54" s="61">
        <f t="shared" si="2"/>
        <v>95.08336329719819</v>
      </c>
      <c r="S54" s="61">
        <f t="shared" si="3"/>
        <v>95.08336329719819</v>
      </c>
      <c r="T54" s="62"/>
      <c r="U54" s="63" t="s">
        <v>166</v>
      </c>
    </row>
    <row r="55" spans="1:21" ht="51.75" customHeight="1" x14ac:dyDescent="0.25">
      <c r="A55" s="20" t="s">
        <v>97</v>
      </c>
      <c r="B55" s="95" t="s">
        <v>100</v>
      </c>
      <c r="C55" s="21" t="s">
        <v>99</v>
      </c>
      <c r="D55" s="36">
        <v>0</v>
      </c>
      <c r="E55" s="18" t="s">
        <v>166</v>
      </c>
      <c r="F55" s="18" t="s">
        <v>166</v>
      </c>
      <c r="G55" s="18" t="s">
        <v>166</v>
      </c>
      <c r="H55" s="18" t="s">
        <v>166</v>
      </c>
      <c r="I55" s="18" t="s">
        <v>166</v>
      </c>
      <c r="J55" s="29">
        <v>7.8427800000000003</v>
      </c>
      <c r="K55" s="29">
        <v>7.8427800000000003</v>
      </c>
      <c r="L55" s="28">
        <v>14.900522</v>
      </c>
      <c r="M55" s="28">
        <v>14.900522</v>
      </c>
      <c r="N55" s="18" t="s">
        <v>166</v>
      </c>
      <c r="O55" s="18" t="s">
        <v>166</v>
      </c>
      <c r="P55" s="39">
        <f t="shared" si="0"/>
        <v>7.0577420000000002</v>
      </c>
      <c r="Q55" s="39">
        <f t="shared" si="1"/>
        <v>7.0577420000000002</v>
      </c>
      <c r="R55" s="41">
        <f t="shared" si="2"/>
        <v>89.990309558600387</v>
      </c>
      <c r="S55" s="41">
        <f t="shared" si="3"/>
        <v>89.990309558600387</v>
      </c>
      <c r="T55" s="16"/>
      <c r="U55" s="43" t="s">
        <v>169</v>
      </c>
    </row>
    <row r="56" spans="1:21" ht="42.75" customHeight="1" x14ac:dyDescent="0.25">
      <c r="A56" s="20" t="s">
        <v>97</v>
      </c>
      <c r="B56" s="95" t="s">
        <v>101</v>
      </c>
      <c r="C56" s="21" t="s">
        <v>99</v>
      </c>
      <c r="D56" s="36">
        <v>0</v>
      </c>
      <c r="E56" s="18" t="s">
        <v>166</v>
      </c>
      <c r="F56" s="18" t="s">
        <v>166</v>
      </c>
      <c r="G56" s="18" t="s">
        <v>166</v>
      </c>
      <c r="H56" s="18" t="s">
        <v>166</v>
      </c>
      <c r="I56" s="18" t="s">
        <v>166</v>
      </c>
      <c r="J56" s="29">
        <v>0</v>
      </c>
      <c r="K56" s="29">
        <v>0</v>
      </c>
      <c r="L56" s="28">
        <v>0.39943699999999999</v>
      </c>
      <c r="M56" s="28">
        <v>0.39943699999999999</v>
      </c>
      <c r="N56" s="18" t="s">
        <v>166</v>
      </c>
      <c r="O56" s="18" t="s">
        <v>166</v>
      </c>
      <c r="P56" s="39">
        <f t="shared" si="0"/>
        <v>0.39943699999999999</v>
      </c>
      <c r="Q56" s="39">
        <f t="shared" si="1"/>
        <v>0.39943699999999999</v>
      </c>
      <c r="R56" s="53" t="s">
        <v>166</v>
      </c>
      <c r="S56" s="53" t="s">
        <v>166</v>
      </c>
      <c r="T56" s="16"/>
      <c r="U56" s="51" t="s">
        <v>166</v>
      </c>
    </row>
    <row r="57" spans="1:21" ht="32.25" customHeight="1" x14ac:dyDescent="0.25">
      <c r="A57" s="90" t="s">
        <v>102</v>
      </c>
      <c r="B57" s="91" t="s">
        <v>103</v>
      </c>
      <c r="C57" s="92" t="s">
        <v>32</v>
      </c>
      <c r="D57" s="37">
        <f>D58+D60</f>
        <v>0</v>
      </c>
      <c r="E57" s="18" t="s">
        <v>166</v>
      </c>
      <c r="F57" s="18" t="s">
        <v>166</v>
      </c>
      <c r="G57" s="18" t="s">
        <v>166</v>
      </c>
      <c r="H57" s="18" t="s">
        <v>166</v>
      </c>
      <c r="I57" s="18" t="s">
        <v>166</v>
      </c>
      <c r="J57" s="29">
        <v>1.8489100000000001</v>
      </c>
      <c r="K57" s="29">
        <v>1.8489100000000001</v>
      </c>
      <c r="L57" s="28">
        <v>1.1119660000000002</v>
      </c>
      <c r="M57" s="28">
        <v>1.1119660000000002</v>
      </c>
      <c r="N57" s="18" t="s">
        <v>166</v>
      </c>
      <c r="O57" s="18" t="s">
        <v>166</v>
      </c>
      <c r="P57" s="39">
        <f t="shared" si="0"/>
        <v>-0.73694399999999982</v>
      </c>
      <c r="Q57" s="39">
        <f t="shared" si="1"/>
        <v>-0.73694399999999982</v>
      </c>
      <c r="R57" s="41">
        <f t="shared" si="2"/>
        <v>-39.858294887257884</v>
      </c>
      <c r="S57" s="41">
        <f t="shared" si="3"/>
        <v>-39.858294887257884</v>
      </c>
      <c r="T57" s="16"/>
      <c r="U57" s="51" t="s">
        <v>166</v>
      </c>
    </row>
    <row r="58" spans="1:21" ht="20.25" customHeight="1" x14ac:dyDescent="0.25">
      <c r="A58" s="90" t="s">
        <v>104</v>
      </c>
      <c r="B58" s="91" t="s">
        <v>105</v>
      </c>
      <c r="C58" s="92" t="s">
        <v>32</v>
      </c>
      <c r="D58" s="37">
        <f>D59</f>
        <v>0</v>
      </c>
      <c r="E58" s="18" t="s">
        <v>166</v>
      </c>
      <c r="F58" s="18" t="s">
        <v>166</v>
      </c>
      <c r="G58" s="18" t="s">
        <v>166</v>
      </c>
      <c r="H58" s="18" t="s">
        <v>166</v>
      </c>
      <c r="I58" s="18" t="s">
        <v>166</v>
      </c>
      <c r="J58" s="29">
        <v>1.8489100000000001</v>
      </c>
      <c r="K58" s="29">
        <v>1.8489100000000001</v>
      </c>
      <c r="L58" s="28">
        <v>1.1119660000000002</v>
      </c>
      <c r="M58" s="28">
        <v>1.1119660000000002</v>
      </c>
      <c r="N58" s="18" t="s">
        <v>166</v>
      </c>
      <c r="O58" s="18" t="s">
        <v>166</v>
      </c>
      <c r="P58" s="39">
        <f t="shared" si="0"/>
        <v>-0.73694399999999982</v>
      </c>
      <c r="Q58" s="39">
        <f t="shared" si="1"/>
        <v>-0.73694399999999982</v>
      </c>
      <c r="R58" s="41">
        <f t="shared" si="2"/>
        <v>-39.858294887257884</v>
      </c>
      <c r="S58" s="41">
        <f t="shared" si="3"/>
        <v>-39.858294887257884</v>
      </c>
      <c r="T58" s="16"/>
      <c r="U58" s="51" t="s">
        <v>166</v>
      </c>
    </row>
    <row r="59" spans="1:21" s="64" customFormat="1" ht="31.5" customHeight="1" x14ac:dyDescent="0.25">
      <c r="A59" s="96" t="s">
        <v>106</v>
      </c>
      <c r="B59" s="97" t="s">
        <v>107</v>
      </c>
      <c r="C59" s="98" t="s">
        <v>108</v>
      </c>
      <c r="D59" s="65">
        <v>0</v>
      </c>
      <c r="E59" s="59" t="s">
        <v>166</v>
      </c>
      <c r="F59" s="59" t="s">
        <v>166</v>
      </c>
      <c r="G59" s="59" t="s">
        <v>166</v>
      </c>
      <c r="H59" s="59" t="s">
        <v>166</v>
      </c>
      <c r="I59" s="59" t="s">
        <v>166</v>
      </c>
      <c r="J59" s="29">
        <v>1.8489100000000001</v>
      </c>
      <c r="K59" s="29">
        <v>1.8489100000000001</v>
      </c>
      <c r="L59" s="28">
        <v>1.1119660000000002</v>
      </c>
      <c r="M59" s="28">
        <v>1.1119660000000002</v>
      </c>
      <c r="N59" s="59" t="s">
        <v>166</v>
      </c>
      <c r="O59" s="59" t="s">
        <v>166</v>
      </c>
      <c r="P59" s="60">
        <f t="shared" si="0"/>
        <v>-0.73694399999999982</v>
      </c>
      <c r="Q59" s="60">
        <f t="shared" si="1"/>
        <v>-0.73694399999999982</v>
      </c>
      <c r="R59" s="61">
        <f t="shared" si="2"/>
        <v>-39.858294887257884</v>
      </c>
      <c r="S59" s="61">
        <f t="shared" si="3"/>
        <v>-39.858294887257884</v>
      </c>
      <c r="T59" s="62"/>
      <c r="U59" s="66" t="s">
        <v>166</v>
      </c>
    </row>
    <row r="60" spans="1:21" ht="33" customHeight="1" x14ac:dyDescent="0.25">
      <c r="A60" s="90" t="s">
        <v>109</v>
      </c>
      <c r="B60" s="91" t="s">
        <v>110</v>
      </c>
      <c r="C60" s="92" t="s">
        <v>32</v>
      </c>
      <c r="D60" s="36">
        <v>0</v>
      </c>
      <c r="E60" s="18" t="s">
        <v>166</v>
      </c>
      <c r="F60" s="18" t="s">
        <v>166</v>
      </c>
      <c r="G60" s="18" t="s">
        <v>166</v>
      </c>
      <c r="H60" s="18" t="s">
        <v>166</v>
      </c>
      <c r="I60" s="18" t="s">
        <v>166</v>
      </c>
      <c r="J60" s="29">
        <v>0</v>
      </c>
      <c r="K60" s="29">
        <v>0</v>
      </c>
      <c r="L60" s="28">
        <v>0</v>
      </c>
      <c r="M60" s="28">
        <v>0</v>
      </c>
      <c r="N60" s="18" t="s">
        <v>166</v>
      </c>
      <c r="O60" s="18" t="s">
        <v>166</v>
      </c>
      <c r="P60" s="39">
        <f t="shared" si="0"/>
        <v>0</v>
      </c>
      <c r="Q60" s="39">
        <f t="shared" si="1"/>
        <v>0</v>
      </c>
      <c r="R60" s="53" t="s">
        <v>166</v>
      </c>
      <c r="S60" s="53" t="s">
        <v>166</v>
      </c>
      <c r="T60" s="16"/>
      <c r="U60" s="51" t="s">
        <v>166</v>
      </c>
    </row>
    <row r="61" spans="1:21" ht="25.5" x14ac:dyDescent="0.25">
      <c r="A61" s="90" t="s">
        <v>111</v>
      </c>
      <c r="B61" s="91" t="s">
        <v>112</v>
      </c>
      <c r="C61" s="92" t="s">
        <v>32</v>
      </c>
      <c r="D61" s="36">
        <f>SUM(D62:D66)+D68+D69+D70</f>
        <v>0</v>
      </c>
      <c r="E61" s="18" t="s">
        <v>166</v>
      </c>
      <c r="F61" s="18" t="s">
        <v>166</v>
      </c>
      <c r="G61" s="18" t="s">
        <v>166</v>
      </c>
      <c r="H61" s="18" t="s">
        <v>166</v>
      </c>
      <c r="I61" s="18" t="s">
        <v>166</v>
      </c>
      <c r="J61" s="29">
        <v>0.81588000000000005</v>
      </c>
      <c r="K61" s="29">
        <v>0.81588000000000005</v>
      </c>
      <c r="L61" s="28">
        <v>0</v>
      </c>
      <c r="M61" s="28">
        <v>0</v>
      </c>
      <c r="N61" s="18" t="s">
        <v>166</v>
      </c>
      <c r="O61" s="18" t="s">
        <v>166</v>
      </c>
      <c r="P61" s="39">
        <f t="shared" si="0"/>
        <v>-0.81588000000000005</v>
      </c>
      <c r="Q61" s="39">
        <f t="shared" si="1"/>
        <v>-0.81588000000000005</v>
      </c>
      <c r="R61" s="53" t="s">
        <v>166</v>
      </c>
      <c r="S61" s="53" t="s">
        <v>166</v>
      </c>
      <c r="T61" s="16"/>
      <c r="U61" s="51" t="s">
        <v>166</v>
      </c>
    </row>
    <row r="62" spans="1:21" ht="35.25" customHeight="1" x14ac:dyDescent="0.25">
      <c r="A62" s="90" t="s">
        <v>113</v>
      </c>
      <c r="B62" s="91" t="s">
        <v>114</v>
      </c>
      <c r="C62" s="92" t="s">
        <v>32</v>
      </c>
      <c r="D62" s="36">
        <v>0</v>
      </c>
      <c r="E62" s="18" t="s">
        <v>166</v>
      </c>
      <c r="F62" s="18" t="s">
        <v>166</v>
      </c>
      <c r="G62" s="18" t="s">
        <v>166</v>
      </c>
      <c r="H62" s="18" t="s">
        <v>166</v>
      </c>
      <c r="I62" s="18" t="s">
        <v>166</v>
      </c>
      <c r="J62" s="29">
        <v>0</v>
      </c>
      <c r="K62" s="29">
        <v>0</v>
      </c>
      <c r="L62" s="28">
        <v>0</v>
      </c>
      <c r="M62" s="28">
        <v>0</v>
      </c>
      <c r="N62" s="18" t="s">
        <v>166</v>
      </c>
      <c r="O62" s="18" t="s">
        <v>166</v>
      </c>
      <c r="P62" s="39">
        <f t="shared" si="0"/>
        <v>0</v>
      </c>
      <c r="Q62" s="39">
        <f t="shared" si="1"/>
        <v>0</v>
      </c>
      <c r="R62" s="53" t="s">
        <v>166</v>
      </c>
      <c r="S62" s="53" t="s">
        <v>166</v>
      </c>
      <c r="T62" s="16"/>
      <c r="U62" s="51" t="s">
        <v>166</v>
      </c>
    </row>
    <row r="63" spans="1:21" ht="35.25" customHeight="1" x14ac:dyDescent="0.25">
      <c r="A63" s="90" t="s">
        <v>115</v>
      </c>
      <c r="B63" s="91" t="s">
        <v>116</v>
      </c>
      <c r="C63" s="92" t="s">
        <v>32</v>
      </c>
      <c r="D63" s="36">
        <v>0</v>
      </c>
      <c r="E63" s="18" t="s">
        <v>166</v>
      </c>
      <c r="F63" s="18" t="s">
        <v>166</v>
      </c>
      <c r="G63" s="18" t="s">
        <v>166</v>
      </c>
      <c r="H63" s="18" t="s">
        <v>166</v>
      </c>
      <c r="I63" s="18" t="s">
        <v>166</v>
      </c>
      <c r="J63" s="29">
        <v>0</v>
      </c>
      <c r="K63" s="29">
        <v>0</v>
      </c>
      <c r="L63" s="28">
        <v>0</v>
      </c>
      <c r="M63" s="28">
        <v>0</v>
      </c>
      <c r="N63" s="18" t="s">
        <v>166</v>
      </c>
      <c r="O63" s="18" t="s">
        <v>166</v>
      </c>
      <c r="P63" s="39">
        <f t="shared" si="0"/>
        <v>0</v>
      </c>
      <c r="Q63" s="39">
        <f t="shared" si="1"/>
        <v>0</v>
      </c>
      <c r="R63" s="53" t="s">
        <v>166</v>
      </c>
      <c r="S63" s="53" t="s">
        <v>166</v>
      </c>
      <c r="T63" s="16"/>
      <c r="U63" s="51" t="s">
        <v>166</v>
      </c>
    </row>
    <row r="64" spans="1:21" ht="35.25" customHeight="1" x14ac:dyDescent="0.25">
      <c r="A64" s="90" t="s">
        <v>117</v>
      </c>
      <c r="B64" s="91" t="s">
        <v>118</v>
      </c>
      <c r="C64" s="92" t="s">
        <v>32</v>
      </c>
      <c r="D64" s="36">
        <v>0</v>
      </c>
      <c r="E64" s="18" t="s">
        <v>166</v>
      </c>
      <c r="F64" s="18" t="s">
        <v>166</v>
      </c>
      <c r="G64" s="18" t="s">
        <v>166</v>
      </c>
      <c r="H64" s="18" t="s">
        <v>166</v>
      </c>
      <c r="I64" s="18" t="s">
        <v>166</v>
      </c>
      <c r="J64" s="29">
        <v>0</v>
      </c>
      <c r="K64" s="29">
        <v>0</v>
      </c>
      <c r="L64" s="28">
        <v>0</v>
      </c>
      <c r="M64" s="28">
        <v>0</v>
      </c>
      <c r="N64" s="18" t="s">
        <v>166</v>
      </c>
      <c r="O64" s="18" t="s">
        <v>166</v>
      </c>
      <c r="P64" s="39">
        <f t="shared" si="0"/>
        <v>0</v>
      </c>
      <c r="Q64" s="39">
        <f t="shared" si="1"/>
        <v>0</v>
      </c>
      <c r="R64" s="53" t="s">
        <v>166</v>
      </c>
      <c r="S64" s="53" t="s">
        <v>166</v>
      </c>
      <c r="T64" s="16"/>
      <c r="U64" s="51" t="s">
        <v>166</v>
      </c>
    </row>
    <row r="65" spans="1:21" ht="35.25" customHeight="1" x14ac:dyDescent="0.25">
      <c r="A65" s="90" t="s">
        <v>119</v>
      </c>
      <c r="B65" s="91" t="s">
        <v>120</v>
      </c>
      <c r="C65" s="92" t="s">
        <v>32</v>
      </c>
      <c r="D65" s="36">
        <v>0</v>
      </c>
      <c r="E65" s="18" t="s">
        <v>166</v>
      </c>
      <c r="F65" s="18" t="s">
        <v>166</v>
      </c>
      <c r="G65" s="18" t="s">
        <v>166</v>
      </c>
      <c r="H65" s="18" t="s">
        <v>166</v>
      </c>
      <c r="I65" s="18" t="s">
        <v>166</v>
      </c>
      <c r="J65" s="29">
        <v>0</v>
      </c>
      <c r="K65" s="29">
        <v>0</v>
      </c>
      <c r="L65" s="28">
        <v>0</v>
      </c>
      <c r="M65" s="28">
        <v>0</v>
      </c>
      <c r="N65" s="18" t="s">
        <v>166</v>
      </c>
      <c r="O65" s="18" t="s">
        <v>166</v>
      </c>
      <c r="P65" s="39">
        <f t="shared" si="0"/>
        <v>0</v>
      </c>
      <c r="Q65" s="39">
        <f t="shared" si="1"/>
        <v>0</v>
      </c>
      <c r="R65" s="53" t="s">
        <v>166</v>
      </c>
      <c r="S65" s="53" t="s">
        <v>166</v>
      </c>
      <c r="T65" s="16"/>
      <c r="U65" s="51" t="s">
        <v>166</v>
      </c>
    </row>
    <row r="66" spans="1:21" ht="36" customHeight="1" x14ac:dyDescent="0.25">
      <c r="A66" s="90" t="s">
        <v>121</v>
      </c>
      <c r="B66" s="91" t="s">
        <v>122</v>
      </c>
      <c r="C66" s="92" t="s">
        <v>32</v>
      </c>
      <c r="D66" s="36">
        <f t="shared" ref="D66" si="4">D67</f>
        <v>0</v>
      </c>
      <c r="E66" s="18" t="s">
        <v>166</v>
      </c>
      <c r="F66" s="18" t="s">
        <v>166</v>
      </c>
      <c r="G66" s="18" t="s">
        <v>166</v>
      </c>
      <c r="H66" s="18" t="s">
        <v>166</v>
      </c>
      <c r="I66" s="18" t="s">
        <v>166</v>
      </c>
      <c r="J66" s="29">
        <v>0.81588000000000005</v>
      </c>
      <c r="K66" s="29">
        <v>0.81588000000000005</v>
      </c>
      <c r="L66" s="28">
        <v>0</v>
      </c>
      <c r="M66" s="28">
        <v>0</v>
      </c>
      <c r="N66" s="18" t="s">
        <v>166</v>
      </c>
      <c r="O66" s="18" t="s">
        <v>166</v>
      </c>
      <c r="P66" s="39">
        <f t="shared" si="0"/>
        <v>-0.81588000000000005</v>
      </c>
      <c r="Q66" s="39">
        <f t="shared" si="1"/>
        <v>-0.81588000000000005</v>
      </c>
      <c r="R66" s="53" t="s">
        <v>166</v>
      </c>
      <c r="S66" s="53" t="s">
        <v>166</v>
      </c>
      <c r="T66" s="16"/>
      <c r="U66" s="51" t="s">
        <v>166</v>
      </c>
    </row>
    <row r="67" spans="1:21" ht="30" customHeight="1" x14ac:dyDescent="0.25">
      <c r="A67" s="90" t="s">
        <v>123</v>
      </c>
      <c r="B67" s="94" t="s">
        <v>124</v>
      </c>
      <c r="C67" s="93" t="s">
        <v>125</v>
      </c>
      <c r="D67" s="36">
        <v>0</v>
      </c>
      <c r="E67" s="18" t="s">
        <v>166</v>
      </c>
      <c r="F67" s="18" t="s">
        <v>166</v>
      </c>
      <c r="G67" s="18" t="s">
        <v>166</v>
      </c>
      <c r="H67" s="18" t="s">
        <v>166</v>
      </c>
      <c r="I67" s="18" t="s">
        <v>166</v>
      </c>
      <c r="J67" s="29">
        <v>0.81588000000000005</v>
      </c>
      <c r="K67" s="29">
        <v>0.81588000000000005</v>
      </c>
      <c r="L67" s="28">
        <v>0</v>
      </c>
      <c r="M67" s="28">
        <v>0</v>
      </c>
      <c r="N67" s="18" t="s">
        <v>166</v>
      </c>
      <c r="O67" s="18" t="s">
        <v>166</v>
      </c>
      <c r="P67" s="39">
        <f t="shared" si="0"/>
        <v>-0.81588000000000005</v>
      </c>
      <c r="Q67" s="39">
        <f t="shared" si="1"/>
        <v>-0.81588000000000005</v>
      </c>
      <c r="R67" s="53" t="s">
        <v>166</v>
      </c>
      <c r="S67" s="53" t="s">
        <v>166</v>
      </c>
      <c r="T67" s="16"/>
      <c r="U67" s="51" t="s">
        <v>166</v>
      </c>
    </row>
    <row r="68" spans="1:21" ht="25.5" x14ac:dyDescent="0.25">
      <c r="A68" s="20" t="s">
        <v>126</v>
      </c>
      <c r="B68" s="22" t="s">
        <v>127</v>
      </c>
      <c r="C68" s="99" t="s">
        <v>32</v>
      </c>
      <c r="D68" s="67">
        <v>0</v>
      </c>
      <c r="E68" s="19" t="s">
        <v>166</v>
      </c>
      <c r="F68" s="19" t="s">
        <v>166</v>
      </c>
      <c r="G68" s="19" t="s">
        <v>166</v>
      </c>
      <c r="H68" s="19" t="s">
        <v>166</v>
      </c>
      <c r="I68" s="19" t="s">
        <v>166</v>
      </c>
      <c r="J68" s="30">
        <v>0</v>
      </c>
      <c r="K68" s="30">
        <v>0</v>
      </c>
      <c r="L68" s="32">
        <v>0</v>
      </c>
      <c r="M68" s="32">
        <v>0</v>
      </c>
      <c r="N68" s="19" t="s">
        <v>166</v>
      </c>
      <c r="O68" s="19" t="s">
        <v>166</v>
      </c>
      <c r="P68" s="39">
        <f t="shared" si="0"/>
        <v>0</v>
      </c>
      <c r="Q68" s="39">
        <f t="shared" si="1"/>
        <v>0</v>
      </c>
      <c r="R68" s="53" t="s">
        <v>166</v>
      </c>
      <c r="S68" s="53" t="s">
        <v>166</v>
      </c>
      <c r="T68" s="16"/>
      <c r="U68" s="51" t="s">
        <v>166</v>
      </c>
    </row>
    <row r="69" spans="1:21" ht="25.5" x14ac:dyDescent="0.25">
      <c r="A69" s="20" t="s">
        <v>128</v>
      </c>
      <c r="B69" s="22" t="s">
        <v>129</v>
      </c>
      <c r="C69" s="99" t="s">
        <v>32</v>
      </c>
      <c r="D69" s="67">
        <v>0</v>
      </c>
      <c r="E69" s="19" t="s">
        <v>166</v>
      </c>
      <c r="F69" s="19" t="s">
        <v>166</v>
      </c>
      <c r="G69" s="19" t="s">
        <v>166</v>
      </c>
      <c r="H69" s="19" t="s">
        <v>166</v>
      </c>
      <c r="I69" s="19" t="s">
        <v>166</v>
      </c>
      <c r="J69" s="30">
        <v>0</v>
      </c>
      <c r="K69" s="30">
        <v>0</v>
      </c>
      <c r="L69" s="32">
        <v>0</v>
      </c>
      <c r="M69" s="32">
        <v>0</v>
      </c>
      <c r="N69" s="19" t="s">
        <v>166</v>
      </c>
      <c r="O69" s="19" t="s">
        <v>166</v>
      </c>
      <c r="P69" s="39">
        <f t="shared" si="0"/>
        <v>0</v>
      </c>
      <c r="Q69" s="39">
        <f t="shared" si="1"/>
        <v>0</v>
      </c>
      <c r="R69" s="53" t="s">
        <v>166</v>
      </c>
      <c r="S69" s="53" t="s">
        <v>166</v>
      </c>
      <c r="T69" s="16"/>
      <c r="U69" s="51" t="s">
        <v>166</v>
      </c>
    </row>
    <row r="70" spans="1:21" ht="25.5" x14ac:dyDescent="0.25">
      <c r="A70" s="20" t="s">
        <v>130</v>
      </c>
      <c r="B70" s="22" t="s">
        <v>131</v>
      </c>
      <c r="C70" s="99" t="s">
        <v>32</v>
      </c>
      <c r="D70" s="67">
        <v>0</v>
      </c>
      <c r="E70" s="19" t="s">
        <v>166</v>
      </c>
      <c r="F70" s="19" t="s">
        <v>166</v>
      </c>
      <c r="G70" s="19" t="s">
        <v>166</v>
      </c>
      <c r="H70" s="19" t="s">
        <v>166</v>
      </c>
      <c r="I70" s="19" t="s">
        <v>166</v>
      </c>
      <c r="J70" s="30">
        <v>0</v>
      </c>
      <c r="K70" s="30">
        <v>0</v>
      </c>
      <c r="L70" s="32">
        <v>0</v>
      </c>
      <c r="M70" s="32">
        <v>0</v>
      </c>
      <c r="N70" s="19" t="s">
        <v>166</v>
      </c>
      <c r="O70" s="19" t="s">
        <v>166</v>
      </c>
      <c r="P70" s="39">
        <f t="shared" si="0"/>
        <v>0</v>
      </c>
      <c r="Q70" s="39">
        <f t="shared" si="1"/>
        <v>0</v>
      </c>
      <c r="R70" s="53" t="s">
        <v>166</v>
      </c>
      <c r="S70" s="53" t="s">
        <v>166</v>
      </c>
      <c r="T70" s="16"/>
      <c r="U70" s="51" t="s">
        <v>166</v>
      </c>
    </row>
    <row r="71" spans="1:21" ht="25.5" x14ac:dyDescent="0.25">
      <c r="A71" s="90" t="s">
        <v>132</v>
      </c>
      <c r="B71" s="91" t="s">
        <v>133</v>
      </c>
      <c r="C71" s="92" t="s">
        <v>32</v>
      </c>
      <c r="D71" s="36">
        <v>0</v>
      </c>
      <c r="E71" s="18" t="s">
        <v>166</v>
      </c>
      <c r="F71" s="18" t="s">
        <v>166</v>
      </c>
      <c r="G71" s="18" t="s">
        <v>166</v>
      </c>
      <c r="H71" s="18" t="s">
        <v>166</v>
      </c>
      <c r="I71" s="18" t="s">
        <v>166</v>
      </c>
      <c r="J71" s="29">
        <v>0</v>
      </c>
      <c r="K71" s="29">
        <v>0</v>
      </c>
      <c r="L71" s="28">
        <v>0</v>
      </c>
      <c r="M71" s="28">
        <v>0</v>
      </c>
      <c r="N71" s="18" t="s">
        <v>166</v>
      </c>
      <c r="O71" s="18" t="s">
        <v>166</v>
      </c>
      <c r="P71" s="39">
        <f t="shared" si="0"/>
        <v>0</v>
      </c>
      <c r="Q71" s="39">
        <f t="shared" si="1"/>
        <v>0</v>
      </c>
      <c r="R71" s="53" t="s">
        <v>166</v>
      </c>
      <c r="S71" s="53" t="s">
        <v>166</v>
      </c>
      <c r="T71" s="16"/>
      <c r="U71" s="51" t="s">
        <v>166</v>
      </c>
    </row>
    <row r="72" spans="1:21" x14ac:dyDescent="0.25">
      <c r="A72" s="90" t="s">
        <v>134</v>
      </c>
      <c r="B72" s="91" t="s">
        <v>135</v>
      </c>
      <c r="C72" s="92" t="s">
        <v>32</v>
      </c>
      <c r="D72" s="36">
        <v>0</v>
      </c>
      <c r="E72" s="18" t="s">
        <v>166</v>
      </c>
      <c r="F72" s="18" t="s">
        <v>166</v>
      </c>
      <c r="G72" s="18" t="s">
        <v>166</v>
      </c>
      <c r="H72" s="18" t="s">
        <v>166</v>
      </c>
      <c r="I72" s="18" t="s">
        <v>166</v>
      </c>
      <c r="J72" s="29">
        <v>0</v>
      </c>
      <c r="K72" s="29">
        <v>0</v>
      </c>
      <c r="L72" s="28">
        <v>0</v>
      </c>
      <c r="M72" s="28">
        <v>0</v>
      </c>
      <c r="N72" s="18" t="s">
        <v>166</v>
      </c>
      <c r="O72" s="18" t="s">
        <v>166</v>
      </c>
      <c r="P72" s="39">
        <f t="shared" si="0"/>
        <v>0</v>
      </c>
      <c r="Q72" s="39">
        <f t="shared" si="1"/>
        <v>0</v>
      </c>
      <c r="R72" s="53" t="s">
        <v>166</v>
      </c>
      <c r="S72" s="53" t="s">
        <v>166</v>
      </c>
      <c r="T72" s="16"/>
      <c r="U72" s="51" t="s">
        <v>166</v>
      </c>
    </row>
    <row r="73" spans="1:21" ht="25.5" x14ac:dyDescent="0.25">
      <c r="A73" s="90" t="s">
        <v>136</v>
      </c>
      <c r="B73" s="91" t="s">
        <v>137</v>
      </c>
      <c r="C73" s="92" t="s">
        <v>32</v>
      </c>
      <c r="D73" s="36">
        <v>0</v>
      </c>
      <c r="E73" s="18" t="s">
        <v>166</v>
      </c>
      <c r="F73" s="18" t="s">
        <v>166</v>
      </c>
      <c r="G73" s="18" t="s">
        <v>166</v>
      </c>
      <c r="H73" s="18" t="s">
        <v>166</v>
      </c>
      <c r="I73" s="18" t="s">
        <v>166</v>
      </c>
      <c r="J73" s="29">
        <v>0</v>
      </c>
      <c r="K73" s="29">
        <v>0</v>
      </c>
      <c r="L73" s="28">
        <v>0</v>
      </c>
      <c r="M73" s="28">
        <v>0</v>
      </c>
      <c r="N73" s="18" t="s">
        <v>166</v>
      </c>
      <c r="O73" s="18" t="s">
        <v>166</v>
      </c>
      <c r="P73" s="39">
        <f t="shared" si="0"/>
        <v>0</v>
      </c>
      <c r="Q73" s="39">
        <f t="shared" si="1"/>
        <v>0</v>
      </c>
      <c r="R73" s="53" t="s">
        <v>166</v>
      </c>
      <c r="S73" s="53" t="s">
        <v>166</v>
      </c>
      <c r="T73" s="16"/>
      <c r="U73" s="51" t="s">
        <v>166</v>
      </c>
    </row>
    <row r="74" spans="1:21" ht="38.25" x14ac:dyDescent="0.25">
      <c r="A74" s="90" t="s">
        <v>138</v>
      </c>
      <c r="B74" s="91" t="s">
        <v>139</v>
      </c>
      <c r="C74" s="92" t="s">
        <v>32</v>
      </c>
      <c r="D74" s="36">
        <v>0</v>
      </c>
      <c r="E74" s="18" t="s">
        <v>166</v>
      </c>
      <c r="F74" s="18" t="s">
        <v>166</v>
      </c>
      <c r="G74" s="18" t="s">
        <v>166</v>
      </c>
      <c r="H74" s="18" t="s">
        <v>166</v>
      </c>
      <c r="I74" s="18" t="s">
        <v>166</v>
      </c>
      <c r="J74" s="29">
        <v>0</v>
      </c>
      <c r="K74" s="29">
        <v>0</v>
      </c>
      <c r="L74" s="28">
        <v>0</v>
      </c>
      <c r="M74" s="28">
        <v>0</v>
      </c>
      <c r="N74" s="18" t="s">
        <v>166</v>
      </c>
      <c r="O74" s="18" t="s">
        <v>166</v>
      </c>
      <c r="P74" s="39">
        <f t="shared" si="0"/>
        <v>0</v>
      </c>
      <c r="Q74" s="39">
        <f t="shared" si="1"/>
        <v>0</v>
      </c>
      <c r="R74" s="53" t="s">
        <v>166</v>
      </c>
      <c r="S74" s="53" t="s">
        <v>166</v>
      </c>
      <c r="T74" s="16"/>
      <c r="U74" s="51" t="s">
        <v>166</v>
      </c>
    </row>
    <row r="75" spans="1:21" ht="32.25" customHeight="1" x14ac:dyDescent="0.25">
      <c r="A75" s="90" t="s">
        <v>140</v>
      </c>
      <c r="B75" s="91" t="s">
        <v>141</v>
      </c>
      <c r="C75" s="92" t="s">
        <v>32</v>
      </c>
      <c r="D75" s="36">
        <v>0</v>
      </c>
      <c r="E75" s="18" t="s">
        <v>166</v>
      </c>
      <c r="F75" s="18" t="s">
        <v>166</v>
      </c>
      <c r="G75" s="18" t="s">
        <v>166</v>
      </c>
      <c r="H75" s="18" t="s">
        <v>166</v>
      </c>
      <c r="I75" s="18" t="s">
        <v>166</v>
      </c>
      <c r="J75" s="29">
        <v>0</v>
      </c>
      <c r="K75" s="29">
        <v>0</v>
      </c>
      <c r="L75" s="28">
        <v>0</v>
      </c>
      <c r="M75" s="28">
        <v>0</v>
      </c>
      <c r="N75" s="18" t="s">
        <v>166</v>
      </c>
      <c r="O75" s="18" t="s">
        <v>166</v>
      </c>
      <c r="P75" s="39">
        <f t="shared" si="0"/>
        <v>0</v>
      </c>
      <c r="Q75" s="39">
        <f t="shared" si="1"/>
        <v>0</v>
      </c>
      <c r="R75" s="53" t="s">
        <v>166</v>
      </c>
      <c r="S75" s="53" t="s">
        <v>166</v>
      </c>
      <c r="T75" s="16"/>
      <c r="U75" s="51" t="s">
        <v>166</v>
      </c>
    </row>
    <row r="76" spans="1:21" ht="37.5" customHeight="1" x14ac:dyDescent="0.25">
      <c r="A76" s="90" t="s">
        <v>142</v>
      </c>
      <c r="B76" s="91" t="s">
        <v>143</v>
      </c>
      <c r="C76" s="92" t="s">
        <v>32</v>
      </c>
      <c r="D76" s="36">
        <v>0</v>
      </c>
      <c r="E76" s="18" t="s">
        <v>166</v>
      </c>
      <c r="F76" s="18" t="s">
        <v>166</v>
      </c>
      <c r="G76" s="18" t="s">
        <v>166</v>
      </c>
      <c r="H76" s="18" t="s">
        <v>166</v>
      </c>
      <c r="I76" s="18" t="s">
        <v>166</v>
      </c>
      <c r="J76" s="29">
        <v>0</v>
      </c>
      <c r="K76" s="29">
        <v>0</v>
      </c>
      <c r="L76" s="28">
        <v>0</v>
      </c>
      <c r="M76" s="28">
        <v>0</v>
      </c>
      <c r="N76" s="18" t="s">
        <v>166</v>
      </c>
      <c r="O76" s="18" t="s">
        <v>166</v>
      </c>
      <c r="P76" s="39">
        <f t="shared" si="0"/>
        <v>0</v>
      </c>
      <c r="Q76" s="39">
        <f t="shared" si="1"/>
        <v>0</v>
      </c>
      <c r="R76" s="53" t="s">
        <v>166</v>
      </c>
      <c r="S76" s="53" t="s">
        <v>166</v>
      </c>
      <c r="T76" s="16"/>
      <c r="U76" s="51" t="s">
        <v>166</v>
      </c>
    </row>
    <row r="77" spans="1:21" ht="35.25" customHeight="1" x14ac:dyDescent="0.25">
      <c r="A77" s="90" t="s">
        <v>144</v>
      </c>
      <c r="B77" s="91" t="s">
        <v>145</v>
      </c>
      <c r="C77" s="92" t="s">
        <v>32</v>
      </c>
      <c r="D77" s="36">
        <v>0</v>
      </c>
      <c r="E77" s="18" t="s">
        <v>166</v>
      </c>
      <c r="F77" s="18" t="s">
        <v>166</v>
      </c>
      <c r="G77" s="18" t="s">
        <v>166</v>
      </c>
      <c r="H77" s="18" t="s">
        <v>166</v>
      </c>
      <c r="I77" s="18" t="s">
        <v>166</v>
      </c>
      <c r="J77" s="29">
        <v>0</v>
      </c>
      <c r="K77" s="29">
        <v>0</v>
      </c>
      <c r="L77" s="28">
        <v>9.1692999999999997E-2</v>
      </c>
      <c r="M77" s="28">
        <v>9.1692999999999997E-2</v>
      </c>
      <c r="N77" s="18" t="s">
        <v>166</v>
      </c>
      <c r="O77" s="18" t="s">
        <v>166</v>
      </c>
      <c r="P77" s="39">
        <f t="shared" si="0"/>
        <v>9.1692999999999997E-2</v>
      </c>
      <c r="Q77" s="39">
        <f t="shared" si="1"/>
        <v>9.1692999999999997E-2</v>
      </c>
      <c r="R77" s="53" t="s">
        <v>166</v>
      </c>
      <c r="S77" s="53" t="s">
        <v>166</v>
      </c>
      <c r="T77" s="16"/>
      <c r="U77" s="51" t="s">
        <v>166</v>
      </c>
    </row>
    <row r="78" spans="1:21" ht="25.5" x14ac:dyDescent="0.25">
      <c r="A78" s="90" t="s">
        <v>146</v>
      </c>
      <c r="B78" s="91" t="s">
        <v>147</v>
      </c>
      <c r="C78" s="92" t="s">
        <v>32</v>
      </c>
      <c r="D78" s="36">
        <v>0</v>
      </c>
      <c r="E78" s="18" t="s">
        <v>166</v>
      </c>
      <c r="F78" s="18" t="s">
        <v>166</v>
      </c>
      <c r="G78" s="18" t="s">
        <v>166</v>
      </c>
      <c r="H78" s="18" t="s">
        <v>166</v>
      </c>
      <c r="I78" s="18" t="s">
        <v>166</v>
      </c>
      <c r="J78" s="29">
        <v>0</v>
      </c>
      <c r="K78" s="29">
        <v>0</v>
      </c>
      <c r="L78" s="28">
        <v>0</v>
      </c>
      <c r="M78" s="28">
        <v>0</v>
      </c>
      <c r="N78" s="18" t="s">
        <v>166</v>
      </c>
      <c r="O78" s="18" t="s">
        <v>166</v>
      </c>
      <c r="P78" s="39">
        <f t="shared" si="0"/>
        <v>0</v>
      </c>
      <c r="Q78" s="39">
        <f t="shared" si="1"/>
        <v>0</v>
      </c>
      <c r="R78" s="53" t="s">
        <v>166</v>
      </c>
      <c r="S78" s="53" t="s">
        <v>166</v>
      </c>
      <c r="T78" s="16"/>
      <c r="U78" s="51" t="s">
        <v>166</v>
      </c>
    </row>
    <row r="79" spans="1:21" x14ac:dyDescent="0.25">
      <c r="A79" s="90" t="s">
        <v>148</v>
      </c>
      <c r="B79" s="91" t="s">
        <v>149</v>
      </c>
      <c r="C79" s="92" t="s">
        <v>32</v>
      </c>
      <c r="D79" s="36">
        <f>D80</f>
        <v>0</v>
      </c>
      <c r="E79" s="18" t="s">
        <v>166</v>
      </c>
      <c r="F79" s="18" t="s">
        <v>166</v>
      </c>
      <c r="G79" s="18" t="s">
        <v>166</v>
      </c>
      <c r="H79" s="18" t="s">
        <v>166</v>
      </c>
      <c r="I79" s="18" t="s">
        <v>166</v>
      </c>
      <c r="J79" s="29">
        <v>8.9239999999999995</v>
      </c>
      <c r="K79" s="29">
        <v>8.9239999999999995</v>
      </c>
      <c r="L79" s="28">
        <v>4.1974580000000001</v>
      </c>
      <c r="M79" s="28">
        <v>4.1974580000000001</v>
      </c>
      <c r="N79" s="18" t="s">
        <v>166</v>
      </c>
      <c r="O79" s="18" t="s">
        <v>166</v>
      </c>
      <c r="P79" s="39">
        <f t="shared" si="0"/>
        <v>-4.7265419999999994</v>
      </c>
      <c r="Q79" s="39">
        <f t="shared" si="1"/>
        <v>-4.7265419999999994</v>
      </c>
      <c r="R79" s="41">
        <f t="shared" si="2"/>
        <v>-52.964388166741365</v>
      </c>
      <c r="S79" s="41">
        <f t="shared" si="3"/>
        <v>-52.964388166741365</v>
      </c>
      <c r="T79" s="16"/>
      <c r="U79" s="51" t="s">
        <v>166</v>
      </c>
    </row>
    <row r="80" spans="1:21" ht="20.25" customHeight="1" x14ac:dyDescent="0.25">
      <c r="A80" s="90" t="s">
        <v>150</v>
      </c>
      <c r="B80" s="91" t="s">
        <v>151</v>
      </c>
      <c r="C80" s="93" t="s">
        <v>152</v>
      </c>
      <c r="D80" s="36">
        <f>SUM(D81:D86)</f>
        <v>0</v>
      </c>
      <c r="E80" s="18" t="s">
        <v>166</v>
      </c>
      <c r="F80" s="18" t="s">
        <v>166</v>
      </c>
      <c r="G80" s="18" t="s">
        <v>166</v>
      </c>
      <c r="H80" s="18" t="s">
        <v>166</v>
      </c>
      <c r="I80" s="18" t="s">
        <v>166</v>
      </c>
      <c r="J80" s="29">
        <v>8.9239999999999995</v>
      </c>
      <c r="K80" s="29">
        <v>8.9239999999999995</v>
      </c>
      <c r="L80" s="28">
        <v>4.1974580000000001</v>
      </c>
      <c r="M80" s="28">
        <v>4.1974580000000001</v>
      </c>
      <c r="N80" s="18" t="s">
        <v>166</v>
      </c>
      <c r="O80" s="18" t="s">
        <v>166</v>
      </c>
      <c r="P80" s="39">
        <f t="shared" si="0"/>
        <v>-4.7265419999999994</v>
      </c>
      <c r="Q80" s="39">
        <f t="shared" si="1"/>
        <v>-4.7265419999999994</v>
      </c>
      <c r="R80" s="41">
        <f t="shared" si="2"/>
        <v>-52.964388166741365</v>
      </c>
      <c r="S80" s="41">
        <f t="shared" si="3"/>
        <v>-52.964388166741365</v>
      </c>
      <c r="T80" s="16"/>
      <c r="U80" s="51" t="s">
        <v>166</v>
      </c>
    </row>
    <row r="81" spans="1:21" ht="24" customHeight="1" x14ac:dyDescent="0.25">
      <c r="A81" s="20" t="s">
        <v>153</v>
      </c>
      <c r="B81" s="22" t="s">
        <v>154</v>
      </c>
      <c r="C81" s="21" t="s">
        <v>155</v>
      </c>
      <c r="D81" s="37">
        <v>0</v>
      </c>
      <c r="E81" s="18" t="s">
        <v>166</v>
      </c>
      <c r="F81" s="18" t="s">
        <v>166</v>
      </c>
      <c r="G81" s="18" t="s">
        <v>166</v>
      </c>
      <c r="H81" s="18" t="s">
        <v>166</v>
      </c>
      <c r="I81" s="18" t="s">
        <v>166</v>
      </c>
      <c r="J81" s="29">
        <v>3.85</v>
      </c>
      <c r="K81" s="29">
        <v>3.85</v>
      </c>
      <c r="L81" s="28">
        <v>3.4491529999999999</v>
      </c>
      <c r="M81" s="28">
        <v>3.4491529999999999</v>
      </c>
      <c r="N81" s="18" t="s">
        <v>166</v>
      </c>
      <c r="O81" s="18" t="s">
        <v>166</v>
      </c>
      <c r="P81" s="39">
        <f t="shared" si="0"/>
        <v>-0.40084700000000018</v>
      </c>
      <c r="Q81" s="39">
        <f t="shared" si="1"/>
        <v>-0.40084700000000018</v>
      </c>
      <c r="R81" s="41">
        <f t="shared" si="2"/>
        <v>-10.411610389610388</v>
      </c>
      <c r="S81" s="41">
        <f t="shared" si="3"/>
        <v>-10.411610389610388</v>
      </c>
      <c r="T81" s="16"/>
      <c r="U81" s="51" t="s">
        <v>166</v>
      </c>
    </row>
    <row r="82" spans="1:21" ht="26.25" customHeight="1" x14ac:dyDescent="0.25">
      <c r="A82" s="20" t="s">
        <v>153</v>
      </c>
      <c r="B82" s="22" t="s">
        <v>156</v>
      </c>
      <c r="C82" s="21" t="s">
        <v>157</v>
      </c>
      <c r="D82" s="37">
        <v>0</v>
      </c>
      <c r="E82" s="18" t="s">
        <v>166</v>
      </c>
      <c r="F82" s="18" t="s">
        <v>166</v>
      </c>
      <c r="G82" s="18" t="s">
        <v>166</v>
      </c>
      <c r="H82" s="18" t="s">
        <v>166</v>
      </c>
      <c r="I82" s="18" t="s">
        <v>166</v>
      </c>
      <c r="J82" s="29">
        <v>1.65</v>
      </c>
      <c r="K82" s="29">
        <v>1.65</v>
      </c>
      <c r="L82" s="28">
        <v>0.748305</v>
      </c>
      <c r="M82" s="28">
        <v>0.748305</v>
      </c>
      <c r="N82" s="18" t="s">
        <v>166</v>
      </c>
      <c r="O82" s="18" t="s">
        <v>166</v>
      </c>
      <c r="P82" s="39">
        <f t="shared" si="0"/>
        <v>-0.90169499999999991</v>
      </c>
      <c r="Q82" s="39">
        <f t="shared" si="1"/>
        <v>-0.90169499999999991</v>
      </c>
      <c r="R82" s="41">
        <f t="shared" si="2"/>
        <v>-54.648181818181818</v>
      </c>
      <c r="S82" s="41">
        <f t="shared" si="3"/>
        <v>-54.648181818181818</v>
      </c>
      <c r="T82" s="16"/>
      <c r="U82" s="51" t="s">
        <v>166</v>
      </c>
    </row>
    <row r="83" spans="1:21" ht="30.75" customHeight="1" x14ac:dyDescent="0.25">
      <c r="A83" s="20" t="s">
        <v>153</v>
      </c>
      <c r="B83" s="22" t="s">
        <v>158</v>
      </c>
      <c r="C83" s="21" t="s">
        <v>159</v>
      </c>
      <c r="D83" s="37">
        <v>0</v>
      </c>
      <c r="E83" s="18" t="s">
        <v>166</v>
      </c>
      <c r="F83" s="18" t="s">
        <v>166</v>
      </c>
      <c r="G83" s="18" t="s">
        <v>166</v>
      </c>
      <c r="H83" s="18" t="s">
        <v>166</v>
      </c>
      <c r="I83" s="18" t="s">
        <v>166</v>
      </c>
      <c r="J83" s="29">
        <v>0.2</v>
      </c>
      <c r="K83" s="29">
        <v>0.2</v>
      </c>
      <c r="L83" s="28">
        <v>0</v>
      </c>
      <c r="M83" s="28">
        <v>0</v>
      </c>
      <c r="N83" s="18" t="s">
        <v>166</v>
      </c>
      <c r="O83" s="18" t="s">
        <v>166</v>
      </c>
      <c r="P83" s="39">
        <f t="shared" si="0"/>
        <v>-0.2</v>
      </c>
      <c r="Q83" s="39">
        <f t="shared" si="1"/>
        <v>-0.2</v>
      </c>
      <c r="R83" s="53" t="s">
        <v>166</v>
      </c>
      <c r="S83" s="53" t="s">
        <v>166</v>
      </c>
      <c r="T83" s="16"/>
      <c r="U83" s="51" t="s">
        <v>166</v>
      </c>
    </row>
    <row r="84" spans="1:21" ht="26.25" customHeight="1" x14ac:dyDescent="0.25">
      <c r="A84" s="20" t="s">
        <v>153</v>
      </c>
      <c r="B84" s="22" t="s">
        <v>160</v>
      </c>
      <c r="C84" s="21" t="s">
        <v>161</v>
      </c>
      <c r="D84" s="37">
        <v>0</v>
      </c>
      <c r="E84" s="18" t="s">
        <v>166</v>
      </c>
      <c r="F84" s="18" t="s">
        <v>166</v>
      </c>
      <c r="G84" s="18" t="s">
        <v>166</v>
      </c>
      <c r="H84" s="18" t="s">
        <v>166</v>
      </c>
      <c r="I84" s="18" t="s">
        <v>166</v>
      </c>
      <c r="J84" s="29">
        <v>0.44</v>
      </c>
      <c r="K84" s="29">
        <v>0.44</v>
      </c>
      <c r="L84" s="28">
        <v>0</v>
      </c>
      <c r="M84" s="28">
        <v>0</v>
      </c>
      <c r="N84" s="18" t="s">
        <v>166</v>
      </c>
      <c r="O84" s="18" t="s">
        <v>166</v>
      </c>
      <c r="P84" s="39">
        <f t="shared" si="0"/>
        <v>-0.44</v>
      </c>
      <c r="Q84" s="39">
        <f t="shared" si="1"/>
        <v>-0.44</v>
      </c>
      <c r="R84" s="53" t="s">
        <v>166</v>
      </c>
      <c r="S84" s="53" t="s">
        <v>166</v>
      </c>
      <c r="T84" s="16"/>
      <c r="U84" s="51" t="s">
        <v>166</v>
      </c>
    </row>
    <row r="85" spans="1:21" ht="26.25" customHeight="1" x14ac:dyDescent="0.25">
      <c r="A85" s="20" t="s">
        <v>153</v>
      </c>
      <c r="B85" s="22" t="s">
        <v>162</v>
      </c>
      <c r="C85" s="21" t="s">
        <v>163</v>
      </c>
      <c r="D85" s="37">
        <v>0</v>
      </c>
      <c r="E85" s="18" t="s">
        <v>166</v>
      </c>
      <c r="F85" s="18" t="s">
        <v>166</v>
      </c>
      <c r="G85" s="18" t="s">
        <v>166</v>
      </c>
      <c r="H85" s="18" t="s">
        <v>166</v>
      </c>
      <c r="I85" s="18" t="s">
        <v>166</v>
      </c>
      <c r="J85" s="29">
        <v>0.8</v>
      </c>
      <c r="K85" s="29">
        <v>0.8</v>
      </c>
      <c r="L85" s="28">
        <v>0</v>
      </c>
      <c r="M85" s="28">
        <v>0</v>
      </c>
      <c r="N85" s="18" t="s">
        <v>166</v>
      </c>
      <c r="O85" s="18" t="s">
        <v>166</v>
      </c>
      <c r="P85" s="39">
        <f t="shared" ref="P85:P86" si="5">L85-J85</f>
        <v>-0.8</v>
      </c>
      <c r="Q85" s="39">
        <f t="shared" ref="Q85:Q86" si="6">M85-K85</f>
        <v>-0.8</v>
      </c>
      <c r="R85" s="53" t="s">
        <v>166</v>
      </c>
      <c r="S85" s="53" t="s">
        <v>166</v>
      </c>
      <c r="T85" s="16"/>
      <c r="U85" s="51" t="s">
        <v>166</v>
      </c>
    </row>
    <row r="86" spans="1:21" ht="26.25" customHeight="1" thickBot="1" x14ac:dyDescent="0.3">
      <c r="A86" s="23" t="s">
        <v>153</v>
      </c>
      <c r="B86" s="24" t="s">
        <v>164</v>
      </c>
      <c r="C86" s="25" t="s">
        <v>165</v>
      </c>
      <c r="D86" s="38">
        <v>0</v>
      </c>
      <c r="E86" s="27" t="s">
        <v>166</v>
      </c>
      <c r="F86" s="27" t="s">
        <v>166</v>
      </c>
      <c r="G86" s="27" t="s">
        <v>166</v>
      </c>
      <c r="H86" s="27" t="s">
        <v>166</v>
      </c>
      <c r="I86" s="27" t="s">
        <v>166</v>
      </c>
      <c r="J86" s="31">
        <v>1.984</v>
      </c>
      <c r="K86" s="31">
        <v>1.984</v>
      </c>
      <c r="L86" s="33">
        <v>0</v>
      </c>
      <c r="M86" s="33">
        <v>0</v>
      </c>
      <c r="N86" s="27" t="s">
        <v>166</v>
      </c>
      <c r="O86" s="27" t="s">
        <v>166</v>
      </c>
      <c r="P86" s="40">
        <f t="shared" si="5"/>
        <v>-1.984</v>
      </c>
      <c r="Q86" s="40">
        <f t="shared" si="6"/>
        <v>-1.984</v>
      </c>
      <c r="R86" s="27" t="s">
        <v>166</v>
      </c>
      <c r="S86" s="27" t="s">
        <v>166</v>
      </c>
      <c r="T86" s="42"/>
      <c r="U86" s="52" t="s">
        <v>166</v>
      </c>
    </row>
    <row r="88" spans="1:21" ht="46.5" customHeight="1" x14ac:dyDescent="0.25"/>
    <row r="89" spans="1:21" ht="33" customHeight="1" x14ac:dyDescent="0.3">
      <c r="B89" s="44" t="s">
        <v>170</v>
      </c>
      <c r="C89" s="45"/>
      <c r="D89" s="45"/>
      <c r="E89" s="45"/>
      <c r="F89" s="45"/>
      <c r="G89" s="46" t="s">
        <v>171</v>
      </c>
      <c r="H89" s="45"/>
    </row>
    <row r="90" spans="1:21" ht="37.5" customHeight="1" x14ac:dyDescent="0.3">
      <c r="B90" s="44"/>
      <c r="C90" s="45"/>
      <c r="D90" s="45"/>
      <c r="E90" s="45"/>
      <c r="F90" s="45"/>
      <c r="G90" s="46"/>
      <c r="H90" s="45"/>
    </row>
    <row r="91" spans="1:21" ht="20.25" x14ac:dyDescent="0.3">
      <c r="B91" s="47" t="s">
        <v>172</v>
      </c>
      <c r="C91" s="48"/>
      <c r="D91" s="48"/>
      <c r="E91" s="45"/>
      <c r="F91" s="48"/>
      <c r="G91" s="49" t="s">
        <v>173</v>
      </c>
      <c r="H91" s="45"/>
    </row>
    <row r="99" spans="1:4" ht="84.75" customHeight="1" x14ac:dyDescent="0.25">
      <c r="A99" s="77" t="s">
        <v>22</v>
      </c>
      <c r="B99" s="77"/>
      <c r="C99" s="77"/>
      <c r="D99" s="77"/>
    </row>
  </sheetData>
  <mergeCells count="25">
    <mergeCell ref="A99:D99"/>
    <mergeCell ref="R17:S17"/>
    <mergeCell ref="T19:U19"/>
    <mergeCell ref="A13:U13"/>
    <mergeCell ref="A14:U14"/>
    <mergeCell ref="A15:A18"/>
    <mergeCell ref="B15:B18"/>
    <mergeCell ref="C15:C18"/>
    <mergeCell ref="D15:D18"/>
    <mergeCell ref="E15:E18"/>
    <mergeCell ref="F15:G17"/>
    <mergeCell ref="H15:I17"/>
    <mergeCell ref="J15:M16"/>
    <mergeCell ref="N15:O17"/>
    <mergeCell ref="P15:S16"/>
    <mergeCell ref="T15:U18"/>
    <mergeCell ref="J17:K17"/>
    <mergeCell ref="L17:M17"/>
    <mergeCell ref="P17:Q17"/>
    <mergeCell ref="A12:U12"/>
    <mergeCell ref="A4:U4"/>
    <mergeCell ref="A5:U5"/>
    <mergeCell ref="A7:U7"/>
    <mergeCell ref="A8:U8"/>
    <mergeCell ref="A10:U10"/>
  </mergeCells>
  <printOptions horizontalCentered="1"/>
  <pageMargins left="0.19685039370078741" right="0.19685039370078741" top="0.59055118110236227" bottom="0.19685039370078741" header="0" footer="0"/>
  <pageSetup paperSize="9" scale="45" fitToHeight="0" orientation="landscape" r:id="rId1"/>
  <headerFooter alignWithMargins="0"/>
  <colBreaks count="1" manualBreakCount="1">
    <brk id="32" max="10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 Осв-год</vt:lpstr>
      <vt:lpstr>Лист1</vt:lpstr>
      <vt:lpstr>Лист2</vt:lpstr>
      <vt:lpstr>Лист3</vt:lpstr>
      <vt:lpstr>'2 Осв-год'!Заголовки_для_печати</vt:lpstr>
      <vt:lpstr>'2 Осв-год'!Область_печати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2019-03-25T12:19:14Z</dcterms:modified>
</cp:coreProperties>
</file>