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M18" i="4" l="1"/>
  <c r="E24" i="4"/>
  <c r="E27" i="4"/>
  <c r="E18" i="4"/>
  <c r="E25" i="4"/>
  <c r="M29" i="4"/>
  <c r="M27" i="4"/>
  <c r="O27" i="4"/>
  <c r="M26" i="4"/>
  <c r="E17" i="4" l="1"/>
  <c r="M30" i="4"/>
  <c r="F18" i="4"/>
  <c r="D34" i="4" l="1"/>
  <c r="D35" i="4"/>
  <c r="D36" i="4"/>
  <c r="D37" i="4"/>
  <c r="D38" i="4"/>
  <c r="E34" i="4"/>
  <c r="E35" i="4"/>
  <c r="E36" i="4"/>
  <c r="E37" i="4"/>
  <c r="E38" i="4"/>
  <c r="K29" i="4" l="1"/>
  <c r="K26" i="4"/>
  <c r="K27" i="4"/>
  <c r="I27" i="4"/>
  <c r="G27" i="4" l="1"/>
  <c r="F25" i="4"/>
  <c r="I26" i="4"/>
  <c r="L26" i="4" l="1"/>
  <c r="L40" i="4"/>
  <c r="F33" i="4"/>
  <c r="G33" i="4"/>
  <c r="H33" i="4"/>
  <c r="I33" i="4"/>
  <c r="J33" i="4"/>
  <c r="K33" i="4"/>
  <c r="L33" i="4"/>
  <c r="L39" i="4"/>
  <c r="E32" i="4"/>
  <c r="L29" i="4"/>
  <c r="E28" i="4"/>
  <c r="E29" i="4"/>
  <c r="E30" i="4"/>
  <c r="E31" i="4"/>
  <c r="E26" i="4"/>
  <c r="G25" i="4"/>
  <c r="H25" i="4"/>
  <c r="I25" i="4"/>
  <c r="J25" i="4"/>
  <c r="K25" i="4"/>
  <c r="K17" i="4" s="1"/>
  <c r="L25" i="4"/>
  <c r="D25" i="4"/>
  <c r="G18" i="4"/>
  <c r="H18" i="4"/>
  <c r="I18" i="4"/>
  <c r="J18" i="4"/>
  <c r="K18" i="4"/>
  <c r="L18" i="4"/>
  <c r="M17" i="4"/>
  <c r="D18" i="4"/>
  <c r="D17" i="4" s="1"/>
  <c r="G17" i="4" l="1"/>
  <c r="J17" i="4"/>
  <c r="K41" i="4"/>
  <c r="J41" i="4"/>
  <c r="G41" i="4"/>
  <c r="I17" i="4"/>
  <c r="I41" i="4" s="1"/>
  <c r="H17" i="4"/>
  <c r="H41" i="4" s="1"/>
  <c r="F17" i="4"/>
  <c r="F41" i="4" s="1"/>
  <c r="L17" i="4"/>
  <c r="L41" i="4" s="1"/>
  <c r="Q25" i="4"/>
  <c r="D33" i="4" l="1"/>
  <c r="D41" i="4"/>
  <c r="E33" i="4"/>
  <c r="E41" i="4" s="1"/>
  <c r="M39" i="4"/>
  <c r="M33" i="4" s="1"/>
  <c r="M41" i="4" s="1"/>
</calcChain>
</file>

<file path=xl/sharedStrings.xml><?xml version="1.0" encoding="utf-8"?>
<sst xmlns="http://schemas.openxmlformats.org/spreadsheetml/2006/main" count="88" uniqueCount="81">
  <si>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</si>
  <si>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</si>
  <si>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</si>
  <si>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</si>
  <si>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</si>
  <si>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</si>
  <si>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</si>
  <si>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</si>
  <si>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</si>
  <si>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</si>
  <si>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</si>
  <si>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</si>
  <si>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</si>
  <si>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</si>
  <si>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</si>
  <si>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</si>
  <si>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</si>
  <si>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</si>
  <si>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</si>
  <si>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</si>
  <si>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</si>
  <si>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</si>
  <si>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</si>
  <si>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</si>
  <si>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</si>
  <si>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</si>
  <si>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</si>
  <si>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</si>
  <si>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</si>
  <si>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</si>
  <si>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</si>
  <si>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</si>
  <si>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</si>
  <si>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</si>
  <si>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</si>
  <si>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</si>
  <si>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</si>
  <si>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</si>
  <si>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</si>
  <si>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</si>
  <si>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</si>
  <si>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</si>
  <si>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</si>
  <si>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</si>
  <si>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</si>
  <si>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</si>
  <si>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</si>
  <si>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</si>
  <si>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</si>
  <si>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</si>
  <si>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</si>
  <si>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</si>
  <si>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</si>
  <si>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</si>
  <si>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</si>
  <si>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</si>
  <si>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</si>
  <si>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</si>
  <si>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</si>
  <si>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</si>
  <si>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</si>
  <si>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</si>
  <si>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</si>
  <si>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</si>
  <si>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</si>
  <si>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</si>
  <si>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</si>
  <si>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</si>
  <si>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</si>
  <si>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</si>
  <si>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</si>
  <si>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</si>
  <si>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</si>
  <si>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</si>
  <si>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</si>
  <si>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</si>
  <si>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</si>
  <si>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</si>
  <si>
    <t>за 2017 год</t>
  </si>
  <si>
    <t>за за 2017 год</t>
  </si>
  <si>
    <t>«28 »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</si>
</sst>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0000"/>
    <numFmt numFmtId="167" formatCode="#,##0.0000000"/>
    <numFmt numFmtId="168" formatCode="&quot;$&quot;#,##0_);[Red]\(&quot;$&quot;#,##0\)"/>
    <numFmt numFmtId="169" formatCode="General_)"/>
    <numFmt numFmtId="170" formatCode="0.000000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9" fontId="15" fillId="0" borderId="10">
      <protection locked="0"/>
    </xf>
    <xf numFmtId="0" fontId="16" fillId="0" borderId="0" applyBorder="0">
      <alignment horizontal="center" vertical="center" wrapText="1"/>
    </xf>
    <xf numFmtId="0" fontId="17" fillId="0" borderId="11" applyBorder="0">
      <alignment horizontal="center" vertical="center" wrapText="1"/>
    </xf>
    <xf numFmtId="169" fontId="18" fillId="4" borderId="10"/>
    <xf numFmtId="4" fontId="12" fillId="5" borderId="3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9" applyBorder="0">
      <alignment horizontal="right"/>
    </xf>
    <xf numFmtId="4" fontId="12" fillId="3" borderId="3" applyFont="0" applyBorder="0">
      <alignment horizontal="right"/>
    </xf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right" vertical="center" wrapText="1"/>
    </xf>
    <xf numFmtId="0" fontId="2" fillId="0" borderId="4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6" xfId="1" applyFont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0" fontId="2" fillId="2" borderId="3" xfId="1" applyFont="1" applyFill="1" applyBorder="1" applyAlignment="1">
      <alignment horizontal="center" vertical="center"/>
    </xf>
    <xf numFmtId="166" fontId="2" fillId="2" borderId="3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49" fontId="4" fillId="2" borderId="0" xfId="1" applyNumberFormat="1" applyFont="1" applyFill="1" applyBorder="1" applyAlignment="1">
      <alignment horizontal="left" vertical="center"/>
    </xf>
    <xf numFmtId="2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2" fontId="2" fillId="0" borderId="0" xfId="1" applyNumberFormat="1" applyFont="1" applyAlignment="1">
      <alignment vertical="center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/>
    <xf numFmtId="167" fontId="8" fillId="0" borderId="12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/>
    <xf numFmtId="0" fontId="2" fillId="0" borderId="12" xfId="1" applyFont="1" applyFill="1" applyBorder="1"/>
    <xf numFmtId="0" fontId="2" fillId="0" borderId="13" xfId="1" applyFont="1" applyFill="1" applyBorder="1"/>
    <xf numFmtId="0" fontId="6" fillId="0" borderId="14" xfId="1" applyFont="1" applyFill="1" applyBorder="1"/>
    <xf numFmtId="0" fontId="2" fillId="0" borderId="12" xfId="1" applyFont="1" applyBorder="1"/>
    <xf numFmtId="0" fontId="2" fillId="0" borderId="13" xfId="1" applyFont="1" applyBorder="1"/>
    <xf numFmtId="0" fontId="2" fillId="0" borderId="14" xfId="1" applyFont="1" applyBorder="1"/>
    <xf numFmtId="1" fontId="2" fillId="0" borderId="3" xfId="1" applyNumberFormat="1" applyFont="1" applyFill="1" applyBorder="1" applyAlignment="1">
      <alignment horizontal="center" vertical="center" wrapText="1"/>
    </xf>
    <xf numFmtId="0" fontId="1" fillId="0" borderId="0" xfId="1" applyFont="1"/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4" fontId="2" fillId="2" borderId="3" xfId="1" applyNumberFormat="1" applyFont="1" applyFill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170" fontId="2" fillId="2" borderId="3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0" fontId="1" fillId="0" borderId="0" xfId="1" applyFont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68"/>
  <sheetViews>
    <sheetView tabSelected="1" view="pageBreakPreview" topLeftCell="B19" zoomScale="75" zoomScaleNormal="70" workbookViewId="0">
      <selection activeCell="N11" sqref="N11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47" customWidth="1"/>
    <col min="14" max="14" width="28.5703125" style="1" customWidth="1"/>
    <col min="15" max="16" width="9.140625" style="1"/>
    <col min="17" max="17" width="13.140625" style="1" customWidth="1"/>
    <col min="18" max="16384" width="9.140625" style="1"/>
  </cols>
  <sheetData>
    <row r="1" spans="2:14">
      <c r="N1" s="34" t="s">
        <v>76</v>
      </c>
    </row>
    <row r="2" spans="2:14">
      <c r="N2" s="40" t="s">
        <v>75</v>
      </c>
    </row>
    <row r="3" spans="2:14">
      <c r="N3" s="40" t="s">
        <v>74</v>
      </c>
    </row>
    <row r="4" spans="2:14">
      <c r="N4" s="34"/>
    </row>
    <row r="5" spans="2:14" ht="19.5" customHeight="1">
      <c r="B5" s="88" t="s">
        <v>73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39"/>
    </row>
    <row r="6" spans="2:14" ht="20.25">
      <c r="B6" s="38"/>
      <c r="C6" s="38"/>
      <c r="D6" s="48"/>
      <c r="E6" s="48"/>
      <c r="F6" s="48"/>
      <c r="G6" s="48"/>
      <c r="H6" s="48"/>
      <c r="I6" s="48"/>
      <c r="J6" s="48"/>
      <c r="K6" s="48"/>
      <c r="L6" s="48"/>
      <c r="M6" s="48"/>
      <c r="N6" s="37" t="s">
        <v>72</v>
      </c>
    </row>
    <row r="7" spans="2:14" ht="20.25">
      <c r="B7" s="89" t="s">
        <v>71</v>
      </c>
      <c r="C7" s="89"/>
      <c r="D7" s="89"/>
      <c r="E7" s="89"/>
      <c r="F7" s="89"/>
      <c r="G7" s="89"/>
      <c r="H7" s="89"/>
      <c r="I7" s="89"/>
      <c r="J7" s="89"/>
      <c r="K7" s="89"/>
      <c r="L7" s="89"/>
      <c r="N7" s="37" t="s">
        <v>70</v>
      </c>
    </row>
    <row r="8" spans="2:14" ht="20.25">
      <c r="N8" s="37" t="s">
        <v>69</v>
      </c>
    </row>
    <row r="9" spans="2:14" ht="34.5" customHeight="1">
      <c r="N9" s="37"/>
    </row>
    <row r="10" spans="2:14" ht="42" customHeight="1">
      <c r="N10" s="36" t="s">
        <v>68</v>
      </c>
    </row>
    <row r="11" spans="2:14" ht="21.75" customHeight="1">
      <c r="N11" s="100" t="s">
        <v>80</v>
      </c>
    </row>
    <row r="12" spans="2:14" ht="18.75">
      <c r="N12" s="35" t="s">
        <v>67</v>
      </c>
    </row>
    <row r="13" spans="2:14" ht="16.5" thickBot="1">
      <c r="B13" s="2"/>
      <c r="N13" s="34"/>
    </row>
    <row r="14" spans="2:14" ht="24" customHeight="1">
      <c r="B14" s="90" t="s">
        <v>66</v>
      </c>
      <c r="C14" s="93" t="s">
        <v>65</v>
      </c>
      <c r="D14" s="93" t="s">
        <v>77</v>
      </c>
      <c r="E14" s="93"/>
      <c r="F14" s="93"/>
      <c r="G14" s="93"/>
      <c r="H14" s="93"/>
      <c r="I14" s="93"/>
      <c r="J14" s="93"/>
      <c r="K14" s="93"/>
      <c r="L14" s="93"/>
      <c r="M14" s="93"/>
      <c r="N14" s="96" t="s">
        <v>64</v>
      </c>
    </row>
    <row r="15" spans="2:14" ht="21" customHeight="1">
      <c r="B15" s="91"/>
      <c r="C15" s="94"/>
      <c r="D15" s="94" t="s">
        <v>63</v>
      </c>
      <c r="E15" s="94"/>
      <c r="F15" s="94" t="s">
        <v>62</v>
      </c>
      <c r="G15" s="94"/>
      <c r="H15" s="94" t="s">
        <v>61</v>
      </c>
      <c r="I15" s="94"/>
      <c r="J15" s="94" t="s">
        <v>60</v>
      </c>
      <c r="K15" s="94"/>
      <c r="L15" s="94" t="s">
        <v>59</v>
      </c>
      <c r="M15" s="94"/>
      <c r="N15" s="97"/>
    </row>
    <row r="16" spans="2:14" ht="21.75" customHeight="1" thickBot="1">
      <c r="B16" s="92"/>
      <c r="C16" s="95"/>
      <c r="D16" s="61" t="s">
        <v>58</v>
      </c>
      <c r="E16" s="61" t="s">
        <v>57</v>
      </c>
      <c r="F16" s="61" t="s">
        <v>56</v>
      </c>
      <c r="G16" s="61" t="s">
        <v>55</v>
      </c>
      <c r="H16" s="61" t="s">
        <v>56</v>
      </c>
      <c r="I16" s="61" t="s">
        <v>55</v>
      </c>
      <c r="J16" s="61" t="s">
        <v>56</v>
      </c>
      <c r="K16" s="61" t="s">
        <v>55</v>
      </c>
      <c r="L16" s="61" t="s">
        <v>56</v>
      </c>
      <c r="M16" s="61" t="s">
        <v>55</v>
      </c>
      <c r="N16" s="98"/>
    </row>
    <row r="17" spans="2:17" s="23" customFormat="1" ht="25.5" customHeight="1">
      <c r="B17" s="33">
        <v>1</v>
      </c>
      <c r="C17" s="25" t="s">
        <v>54</v>
      </c>
      <c r="D17" s="32">
        <f>D18+D25+D29+D30+D32</f>
        <v>13.01309</v>
      </c>
      <c r="E17" s="32">
        <f>E18+E25+E29+E30+E32</f>
        <v>13.38494552</v>
      </c>
      <c r="F17" s="32">
        <f t="shared" ref="F17:M17" si="0">F18+F25+F29+F30+F32</f>
        <v>2.4579</v>
      </c>
      <c r="G17" s="32">
        <f t="shared" si="0"/>
        <v>2.6386030000000003</v>
      </c>
      <c r="H17" s="32">
        <f t="shared" si="0"/>
        <v>2.4579</v>
      </c>
      <c r="I17" s="32">
        <f t="shared" si="0"/>
        <v>2.7716759999999998</v>
      </c>
      <c r="J17" s="32">
        <f t="shared" si="0"/>
        <v>2.4579</v>
      </c>
      <c r="K17" s="32">
        <f t="shared" si="0"/>
        <v>3.1201900000000005</v>
      </c>
      <c r="L17" s="32">
        <f t="shared" si="0"/>
        <v>5.6393899999999988</v>
      </c>
      <c r="M17" s="32">
        <f t="shared" si="0"/>
        <v>4.8544780799999998</v>
      </c>
      <c r="N17" s="62"/>
    </row>
    <row r="18" spans="2:17" ht="22.5" customHeight="1">
      <c r="B18" s="20" t="s">
        <v>53</v>
      </c>
      <c r="C18" s="13" t="s">
        <v>52</v>
      </c>
      <c r="D18" s="75">
        <f>D19+D20+D21+D24</f>
        <v>0</v>
      </c>
      <c r="E18" s="30">
        <f t="shared" ref="E18:L18" si="1">E19+E20+E21+E24</f>
        <v>0.78129800000000005</v>
      </c>
      <c r="F18" s="75">
        <f t="shared" si="1"/>
        <v>0</v>
      </c>
      <c r="G18" s="75">
        <f t="shared" si="1"/>
        <v>0</v>
      </c>
      <c r="H18" s="75">
        <f t="shared" si="1"/>
        <v>0</v>
      </c>
      <c r="I18" s="75">
        <f t="shared" si="1"/>
        <v>0</v>
      </c>
      <c r="J18" s="75">
        <f t="shared" si="1"/>
        <v>0</v>
      </c>
      <c r="K18" s="75">
        <f t="shared" si="1"/>
        <v>0</v>
      </c>
      <c r="L18" s="75">
        <f t="shared" si="1"/>
        <v>0</v>
      </c>
      <c r="M18" s="30">
        <f>M19+M20+M21+M24</f>
        <v>0.78129800000000005</v>
      </c>
      <c r="N18" s="86" t="s">
        <v>78</v>
      </c>
    </row>
    <row r="19" spans="2:17" ht="24.75" customHeight="1">
      <c r="B19" s="20" t="s">
        <v>51</v>
      </c>
      <c r="C19" s="13" t="s">
        <v>50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64"/>
    </row>
    <row r="20" spans="2:17" ht="22.5" customHeight="1">
      <c r="B20" s="20" t="s">
        <v>49</v>
      </c>
      <c r="C20" s="13" t="s">
        <v>48</v>
      </c>
      <c r="D20" s="75">
        <v>0</v>
      </c>
      <c r="E20" s="75"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63"/>
    </row>
    <row r="21" spans="2:17" ht="18.75" customHeight="1">
      <c r="B21" s="20" t="s">
        <v>47</v>
      </c>
      <c r="C21" s="13" t="s">
        <v>46</v>
      </c>
      <c r="D21" s="75">
        <v>0</v>
      </c>
      <c r="E21" s="75">
        <v>0</v>
      </c>
      <c r="F21" s="77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63"/>
    </row>
    <row r="22" spans="2:17">
      <c r="B22" s="20" t="s">
        <v>45</v>
      </c>
      <c r="C22" s="13" t="s">
        <v>44</v>
      </c>
      <c r="D22" s="75">
        <v>0</v>
      </c>
      <c r="E22" s="75">
        <v>0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63"/>
    </row>
    <row r="23" spans="2:17">
      <c r="B23" s="20" t="s">
        <v>43</v>
      </c>
      <c r="C23" s="13" t="s">
        <v>42</v>
      </c>
      <c r="D23" s="75">
        <v>0</v>
      </c>
      <c r="E23" s="75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63"/>
    </row>
    <row r="24" spans="2:17">
      <c r="B24" s="20" t="s">
        <v>41</v>
      </c>
      <c r="C24" s="13" t="s">
        <v>40</v>
      </c>
      <c r="D24" s="75">
        <v>0</v>
      </c>
      <c r="E24" s="83">
        <f>G24+I24+K24+M24</f>
        <v>0.78129800000000005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29">
        <v>0.78129800000000005</v>
      </c>
      <c r="N24" s="87" t="s">
        <v>79</v>
      </c>
    </row>
    <row r="25" spans="2:17" ht="21.75" customHeight="1">
      <c r="B25" s="20" t="s">
        <v>39</v>
      </c>
      <c r="C25" s="13" t="s">
        <v>38</v>
      </c>
      <c r="D25" s="42">
        <f>SUM(D26:D28)</f>
        <v>9.83169</v>
      </c>
      <c r="E25" s="83">
        <f t="shared" ref="E25:L25" si="2">SUM(E26:E28)</f>
        <v>10.33138844</v>
      </c>
      <c r="F25" s="42">
        <f>SUM(F26:F28)</f>
        <v>2.4579</v>
      </c>
      <c r="G25" s="42">
        <f t="shared" si="2"/>
        <v>2.52786</v>
      </c>
      <c r="H25" s="42">
        <f t="shared" si="2"/>
        <v>2.4579</v>
      </c>
      <c r="I25" s="42">
        <f t="shared" si="2"/>
        <v>2.5346899999999999</v>
      </c>
      <c r="J25" s="42">
        <f t="shared" si="2"/>
        <v>2.4579</v>
      </c>
      <c r="K25" s="42">
        <f t="shared" si="2"/>
        <v>2.5844600000000004</v>
      </c>
      <c r="L25" s="42">
        <f t="shared" si="2"/>
        <v>2.4579899999999992</v>
      </c>
      <c r="M25" s="42">
        <v>2.68438</v>
      </c>
      <c r="N25" s="65"/>
      <c r="O25" s="1">
        <v>10.33138844</v>
      </c>
      <c r="P25" s="74" t="s">
        <v>63</v>
      </c>
      <c r="Q25" s="78">
        <f>O25-E25</f>
        <v>0</v>
      </c>
    </row>
    <row r="26" spans="2:17" ht="21.75" customHeight="1">
      <c r="B26" s="20" t="s">
        <v>37</v>
      </c>
      <c r="C26" s="13" t="s">
        <v>36</v>
      </c>
      <c r="D26" s="42">
        <v>9.83169</v>
      </c>
      <c r="E26" s="83">
        <f>G26+I26+K26+M26</f>
        <v>10.215999999999999</v>
      </c>
      <c r="F26" s="31">
        <v>2.4579</v>
      </c>
      <c r="G26" s="31">
        <v>2.5097999999999998</v>
      </c>
      <c r="H26" s="31">
        <v>2.4579</v>
      </c>
      <c r="I26" s="31">
        <f>5.0203-2.5098</f>
        <v>2.5105</v>
      </c>
      <c r="J26" s="31">
        <v>2.4579</v>
      </c>
      <c r="K26" s="31">
        <f>7.5774-G26-I26</f>
        <v>2.5571000000000006</v>
      </c>
      <c r="L26" s="46">
        <f>D26-F26-H26-J26</f>
        <v>2.4579899999999992</v>
      </c>
      <c r="M26" s="31">
        <f>O26-G26-I26-K26</f>
        <v>2.6385999999999981</v>
      </c>
      <c r="N26" s="63"/>
      <c r="O26" s="1">
        <v>10.215999999999999</v>
      </c>
    </row>
    <row r="27" spans="2:17" ht="21.75" customHeight="1">
      <c r="B27" s="20" t="s">
        <v>35</v>
      </c>
      <c r="C27" s="13" t="s">
        <v>34</v>
      </c>
      <c r="D27" s="19">
        <v>0</v>
      </c>
      <c r="E27" s="83">
        <f>G27+I27+K27+M27</f>
        <v>0.11538844000000026</v>
      </c>
      <c r="F27" s="73">
        <v>0</v>
      </c>
      <c r="G27" s="22">
        <f>2.52786-2.5098</f>
        <v>1.8060000000000187E-2</v>
      </c>
      <c r="H27" s="73">
        <v>0</v>
      </c>
      <c r="I27" s="22">
        <f>5.06255-5.0203-G27</f>
        <v>2.4189999999999934E-2</v>
      </c>
      <c r="J27" s="73">
        <v>0</v>
      </c>
      <c r="K27" s="22">
        <f>0.02631+0.0433-G27-I27</f>
        <v>2.7359999999999884E-2</v>
      </c>
      <c r="L27" s="73">
        <v>0</v>
      </c>
      <c r="M27" s="79">
        <f>O27-G27-I27-K27</f>
        <v>4.5778440000000253E-2</v>
      </c>
      <c r="N27" s="63"/>
      <c r="O27" s="1">
        <f>O25-O26</f>
        <v>0.11538844000000026</v>
      </c>
    </row>
    <row r="28" spans="2:17" ht="21.75" customHeight="1">
      <c r="B28" s="20" t="s">
        <v>33</v>
      </c>
      <c r="C28" s="13" t="s">
        <v>32</v>
      </c>
      <c r="D28" s="19">
        <v>0</v>
      </c>
      <c r="E28" s="41">
        <f t="shared" ref="E28:E32" si="3">G28+I28+K28+M28</f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80">
        <v>0</v>
      </c>
      <c r="N28" s="63"/>
    </row>
    <row r="29" spans="2:17" ht="21.75" customHeight="1">
      <c r="B29" s="20" t="s">
        <v>31</v>
      </c>
      <c r="C29" s="13" t="s">
        <v>30</v>
      </c>
      <c r="D29" s="30">
        <v>3.1814</v>
      </c>
      <c r="E29" s="85">
        <f t="shared" si="3"/>
        <v>0.58954768000000002</v>
      </c>
      <c r="F29" s="73">
        <v>0</v>
      </c>
      <c r="G29" s="29">
        <v>5.7445999999999997E-2</v>
      </c>
      <c r="H29" s="29">
        <v>0</v>
      </c>
      <c r="I29" s="29">
        <v>9.5099000000000003E-2</v>
      </c>
      <c r="J29" s="73">
        <v>0</v>
      </c>
      <c r="K29" s="29">
        <f>0.2829-G29-I29</f>
        <v>0.130355</v>
      </c>
      <c r="L29" s="29">
        <f>D29-F29-H29-J29</f>
        <v>3.1814</v>
      </c>
      <c r="M29" s="79">
        <f>O29-G29-I29-K29</f>
        <v>0.30664768000000003</v>
      </c>
      <c r="N29" s="66"/>
      <c r="O29" s="1">
        <v>0.58954768000000002</v>
      </c>
    </row>
    <row r="30" spans="2:17" ht="21.75" customHeight="1">
      <c r="B30" s="20" t="s">
        <v>29</v>
      </c>
      <c r="C30" s="13" t="s">
        <v>28</v>
      </c>
      <c r="D30" s="19">
        <v>0</v>
      </c>
      <c r="E30" s="85">
        <f t="shared" si="3"/>
        <v>1.6827114000000001</v>
      </c>
      <c r="F30" s="73">
        <v>0</v>
      </c>
      <c r="G30" s="28">
        <v>5.3296999999999997E-2</v>
      </c>
      <c r="H30" s="73">
        <v>0</v>
      </c>
      <c r="I30" s="28">
        <v>0.14188700000000001</v>
      </c>
      <c r="J30" s="73">
        <v>0</v>
      </c>
      <c r="K30" s="28">
        <v>0.40537499999999999</v>
      </c>
      <c r="L30" s="73">
        <v>0</v>
      </c>
      <c r="M30" s="81">
        <f>O30-G30-I30-K30</f>
        <v>1.0821524</v>
      </c>
      <c r="N30" s="67"/>
      <c r="O30" s="1">
        <v>1.6827114000000001</v>
      </c>
    </row>
    <row r="31" spans="2:17" ht="21.75" customHeight="1">
      <c r="B31" s="20" t="s">
        <v>27</v>
      </c>
      <c r="C31" s="13" t="s">
        <v>26</v>
      </c>
      <c r="D31" s="19">
        <v>0</v>
      </c>
      <c r="E31" s="41">
        <f t="shared" si="3"/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80">
        <v>0</v>
      </c>
      <c r="N31" s="67"/>
    </row>
    <row r="32" spans="2:17" ht="21.75" customHeight="1" thickBot="1">
      <c r="B32" s="18" t="s">
        <v>25</v>
      </c>
      <c r="C32" s="17" t="s">
        <v>24</v>
      </c>
      <c r="D32" s="16">
        <v>0</v>
      </c>
      <c r="E32" s="43">
        <f t="shared" si="3"/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82">
        <v>0</v>
      </c>
      <c r="N32" s="68"/>
    </row>
    <row r="33" spans="2:14" s="23" customFormat="1" ht="21.75" customHeight="1">
      <c r="B33" s="26" t="s">
        <v>23</v>
      </c>
      <c r="C33" s="25" t="s">
        <v>22</v>
      </c>
      <c r="D33" s="24">
        <f>SUM(D34:D40)</f>
        <v>7.8427800000000003</v>
      </c>
      <c r="E33" s="24">
        <f>SUM(E34:E40)</f>
        <v>7.8427800000000003</v>
      </c>
      <c r="F33" s="24">
        <f t="shared" ref="F33:M33" si="4">SUM(F34:F40)</f>
        <v>2.1341899999999998</v>
      </c>
      <c r="G33" s="24">
        <f t="shared" si="4"/>
        <v>2.1341899999999998</v>
      </c>
      <c r="H33" s="24">
        <f t="shared" si="4"/>
        <v>2.0777399999999999</v>
      </c>
      <c r="I33" s="24">
        <f t="shared" si="4"/>
        <v>2.0777399999999999</v>
      </c>
      <c r="J33" s="24">
        <f t="shared" si="4"/>
        <v>2.02902</v>
      </c>
      <c r="K33" s="24">
        <f t="shared" si="4"/>
        <v>2.02902</v>
      </c>
      <c r="L33" s="24">
        <f t="shared" si="4"/>
        <v>1.601830000000001</v>
      </c>
      <c r="M33" s="84">
        <f t="shared" si="4"/>
        <v>1.601830000000001</v>
      </c>
      <c r="N33" s="69"/>
    </row>
    <row r="34" spans="2:14" ht="21.75" customHeight="1">
      <c r="B34" s="20" t="s">
        <v>21</v>
      </c>
      <c r="C34" s="13" t="s">
        <v>20</v>
      </c>
      <c r="D34" s="41">
        <f t="shared" ref="D34:E38" si="5">F34+H34+J34+L34</f>
        <v>0</v>
      </c>
      <c r="E34" s="41">
        <f t="shared" si="5"/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31">
        <v>0</v>
      </c>
      <c r="N34" s="67"/>
    </row>
    <row r="35" spans="2:14" ht="21.75" customHeight="1">
      <c r="B35" s="20" t="s">
        <v>19</v>
      </c>
      <c r="C35" s="13" t="s">
        <v>18</v>
      </c>
      <c r="D35" s="41">
        <f t="shared" si="5"/>
        <v>0</v>
      </c>
      <c r="E35" s="41">
        <f t="shared" si="5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31">
        <v>0</v>
      </c>
      <c r="N35" s="67"/>
    </row>
    <row r="36" spans="2:14" ht="21.75" customHeight="1">
      <c r="B36" s="21" t="s">
        <v>17</v>
      </c>
      <c r="C36" s="13" t="s">
        <v>16</v>
      </c>
      <c r="D36" s="41">
        <f t="shared" si="5"/>
        <v>0</v>
      </c>
      <c r="E36" s="41">
        <f t="shared" si="5"/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31">
        <v>0</v>
      </c>
      <c r="N36" s="70"/>
    </row>
    <row r="37" spans="2:14" ht="21.75" customHeight="1">
      <c r="B37" s="21" t="s">
        <v>15</v>
      </c>
      <c r="C37" s="13" t="s">
        <v>14</v>
      </c>
      <c r="D37" s="41">
        <f t="shared" si="5"/>
        <v>0</v>
      </c>
      <c r="E37" s="41">
        <f t="shared" si="5"/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31">
        <v>0</v>
      </c>
      <c r="N37" s="70"/>
    </row>
    <row r="38" spans="2:14" ht="21.75" customHeight="1">
      <c r="B38" s="20" t="s">
        <v>13</v>
      </c>
      <c r="C38" s="13" t="s">
        <v>12</v>
      </c>
      <c r="D38" s="41">
        <f t="shared" si="5"/>
        <v>0</v>
      </c>
      <c r="E38" s="41">
        <f t="shared" si="5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31">
        <v>0</v>
      </c>
      <c r="N38" s="70"/>
    </row>
    <row r="39" spans="2:14" ht="21.75" customHeight="1">
      <c r="B39" s="20" t="s">
        <v>11</v>
      </c>
      <c r="C39" s="13" t="s">
        <v>10</v>
      </c>
      <c r="D39" s="19">
        <v>7.8427800000000003</v>
      </c>
      <c r="E39" s="19">
        <v>7.8427800000000003</v>
      </c>
      <c r="F39" s="49">
        <v>2.1341899999999998</v>
      </c>
      <c r="G39" s="49">
        <v>2.1341899999999998</v>
      </c>
      <c r="H39" s="19">
        <v>2.0777399999999999</v>
      </c>
      <c r="I39" s="19">
        <v>2.0777399999999999</v>
      </c>
      <c r="J39" s="19">
        <v>2.02902</v>
      </c>
      <c r="K39" s="19">
        <v>2.02902</v>
      </c>
      <c r="L39" s="29">
        <f t="shared" ref="L39:M40" si="6">D39-F39-H39-J39</f>
        <v>1.601830000000001</v>
      </c>
      <c r="M39" s="29">
        <f t="shared" si="6"/>
        <v>1.601830000000001</v>
      </c>
      <c r="N39" s="70"/>
    </row>
    <row r="40" spans="2:14" ht="21.75" customHeight="1" thickBot="1">
      <c r="B40" s="18" t="s">
        <v>9</v>
      </c>
      <c r="C40" s="17" t="s">
        <v>8</v>
      </c>
      <c r="D40" s="16">
        <v>0</v>
      </c>
      <c r="E40" s="16">
        <v>0</v>
      </c>
      <c r="F40" s="50">
        <v>0</v>
      </c>
      <c r="G40" s="50">
        <v>0</v>
      </c>
      <c r="H40" s="16">
        <v>0</v>
      </c>
      <c r="I40" s="16">
        <v>0</v>
      </c>
      <c r="J40" s="16">
        <v>0</v>
      </c>
      <c r="K40" s="16">
        <v>0</v>
      </c>
      <c r="L40" s="44">
        <f t="shared" si="6"/>
        <v>0</v>
      </c>
      <c r="M40" s="16"/>
      <c r="N40" s="71"/>
    </row>
    <row r="41" spans="2:14" ht="21.75" customHeight="1">
      <c r="B41" s="15"/>
      <c r="C41" s="14" t="s">
        <v>7</v>
      </c>
      <c r="D41" s="45">
        <f>D33+D17</f>
        <v>20.855869999999999</v>
      </c>
      <c r="E41" s="45">
        <f>E33+E17</f>
        <v>21.22772552</v>
      </c>
      <c r="F41" s="45">
        <f t="shared" ref="F41:M41" si="7">F33+F17</f>
        <v>4.5920899999999998</v>
      </c>
      <c r="G41" s="45">
        <f t="shared" si="7"/>
        <v>4.7727930000000001</v>
      </c>
      <c r="H41" s="45">
        <f t="shared" si="7"/>
        <v>4.5356399999999999</v>
      </c>
      <c r="I41" s="45">
        <f t="shared" si="7"/>
        <v>4.8494159999999997</v>
      </c>
      <c r="J41" s="45">
        <f t="shared" si="7"/>
        <v>4.4869199999999996</v>
      </c>
      <c r="K41" s="45">
        <f t="shared" si="7"/>
        <v>5.1492100000000001</v>
      </c>
      <c r="L41" s="45">
        <f t="shared" si="7"/>
        <v>7.2412200000000002</v>
      </c>
      <c r="M41" s="45">
        <f t="shared" si="7"/>
        <v>6.4563080800000012</v>
      </c>
      <c r="N41" s="72"/>
    </row>
    <row r="42" spans="2:14" ht="21.75" customHeight="1">
      <c r="B42" s="12"/>
      <c r="C42" s="13" t="s">
        <v>6</v>
      </c>
      <c r="D42" s="49"/>
      <c r="E42" s="49"/>
      <c r="F42" s="49"/>
      <c r="G42" s="49"/>
      <c r="H42" s="19"/>
      <c r="I42" s="19"/>
      <c r="J42" s="19"/>
      <c r="K42" s="19"/>
      <c r="L42" s="19"/>
      <c r="M42" s="19"/>
      <c r="N42" s="70"/>
    </row>
    <row r="43" spans="2:14" ht="21.75" customHeight="1">
      <c r="B43" s="12"/>
      <c r="C43" s="11" t="s">
        <v>5</v>
      </c>
      <c r="D43" s="49"/>
      <c r="E43" s="49"/>
      <c r="F43" s="49"/>
      <c r="G43" s="49"/>
      <c r="H43" s="19"/>
      <c r="I43" s="19"/>
      <c r="J43" s="19"/>
      <c r="K43" s="19"/>
      <c r="L43" s="19"/>
      <c r="M43" s="19"/>
      <c r="N43" s="70"/>
    </row>
    <row r="44" spans="2:14" ht="21.75" customHeight="1" thickBot="1">
      <c r="B44" s="10"/>
      <c r="C44" s="9" t="s">
        <v>4</v>
      </c>
      <c r="D44" s="50"/>
      <c r="E44" s="50"/>
      <c r="F44" s="50"/>
      <c r="G44" s="50"/>
      <c r="H44" s="16"/>
      <c r="I44" s="16"/>
      <c r="J44" s="16"/>
      <c r="K44" s="16"/>
      <c r="L44" s="16"/>
      <c r="M44" s="16"/>
      <c r="N44" s="71"/>
    </row>
    <row r="45" spans="2:14">
      <c r="B45" s="6"/>
      <c r="C45" s="8"/>
      <c r="D45" s="51"/>
      <c r="E45" s="51"/>
      <c r="F45" s="51"/>
      <c r="G45" s="51"/>
      <c r="H45" s="52"/>
      <c r="I45" s="52"/>
      <c r="J45" s="52"/>
      <c r="K45" s="52"/>
      <c r="L45" s="52"/>
      <c r="M45" s="52"/>
      <c r="N45" s="7"/>
    </row>
    <row r="46" spans="2:14">
      <c r="B46" s="6" t="s">
        <v>3</v>
      </c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2:14">
      <c r="B47" s="6" t="s">
        <v>2</v>
      </c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2:14">
      <c r="B48" s="6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3:13" ht="18.75">
      <c r="C49" s="5" t="s">
        <v>1</v>
      </c>
      <c r="D49" s="53"/>
      <c r="E49" s="54"/>
      <c r="F49" s="99" t="s">
        <v>0</v>
      </c>
      <c r="G49" s="99"/>
      <c r="H49" s="3"/>
      <c r="I49" s="3"/>
      <c r="J49" s="3"/>
      <c r="K49" s="3"/>
      <c r="L49" s="3"/>
      <c r="M49" s="3"/>
    </row>
    <row r="50" spans="3:13"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3:13"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3:13"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3:13"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3:13"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3:13"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3:13"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3:13"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3:13"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3:13">
      <c r="D59" s="4"/>
      <c r="E59" s="4"/>
      <c r="F59" s="4"/>
      <c r="G59" s="4"/>
      <c r="H59" s="4"/>
      <c r="I59" s="4"/>
      <c r="J59" s="4"/>
      <c r="K59" s="4"/>
      <c r="L59" s="4"/>
      <c r="M59" s="4"/>
    </row>
    <row r="61" spans="3:13">
      <c r="G61" s="4"/>
      <c r="H61" s="4"/>
      <c r="I61" s="4"/>
      <c r="J61" s="4"/>
      <c r="K61" s="4"/>
      <c r="L61" s="4"/>
      <c r="M61" s="4"/>
    </row>
    <row r="62" spans="3:13">
      <c r="I62" s="3"/>
      <c r="J62" s="3"/>
      <c r="K62" s="3"/>
      <c r="L62" s="3"/>
      <c r="M62" s="3"/>
    </row>
    <row r="63" spans="3:13"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3:13">
      <c r="D64" s="3"/>
      <c r="E64" s="3"/>
      <c r="F64" s="3"/>
      <c r="G64" s="3"/>
      <c r="H64" s="3"/>
      <c r="I64" s="3"/>
      <c r="J64" s="3"/>
      <c r="K64" s="3"/>
      <c r="L64" s="3"/>
      <c r="M64" s="3"/>
    </row>
    <row r="66" spans="4:13">
      <c r="G66" s="55"/>
      <c r="H66" s="55"/>
      <c r="I66" s="55"/>
    </row>
    <row r="67" spans="4:13">
      <c r="D67" s="56"/>
      <c r="G67" s="57"/>
      <c r="I67" s="58"/>
      <c r="J67" s="58"/>
      <c r="K67" s="58"/>
      <c r="M67" s="59"/>
    </row>
    <row r="68" spans="4:13">
      <c r="D68" s="60"/>
      <c r="I68" s="60"/>
    </row>
  </sheetData>
  <mergeCells count="12">
    <mergeCell ref="N14:N16"/>
    <mergeCell ref="F49:G49"/>
    <mergeCell ref="D15:E15"/>
    <mergeCell ref="F15:G15"/>
    <mergeCell ref="H15:I15"/>
    <mergeCell ref="J15:K15"/>
    <mergeCell ref="L15:M15"/>
    <mergeCell ref="B5:M5"/>
    <mergeCell ref="B7:L7"/>
    <mergeCell ref="B14:B16"/>
    <mergeCell ref="C14:C16"/>
    <mergeCell ref="D14:M14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2019-03-19T07:13:53Z</dcterms:modified>
</cp:coreProperties>
</file>