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С и РП" sheetId="4" r:id="rId1"/>
    <sheet name="Лист2" sheetId="2" r:id="rId2"/>
    <sheet name="Лист3" sheetId="3" r:id="rId3"/>
  </sheets>
  <calcPr calcId="144525" refMode="R1C1" iterate="1" iterateCount="90"/>
</workbook>
</file>

<file path=xl/calcChain.xml><?xml version="1.0" encoding="utf-8"?>
<calcChain xmlns="http://schemas.openxmlformats.org/spreadsheetml/2006/main">
  <c r="R17" i="4" l="1"/>
  <c r="S17" i="4" s="1"/>
  <c r="I17" i="4"/>
  <c r="W17" i="4"/>
  <c r="E17" i="4"/>
  <c r="U17" i="4" s="1"/>
  <c r="E10" i="4"/>
  <c r="O17" i="4" l="1"/>
  <c r="P17" i="4" s="1"/>
  <c r="V17" i="4"/>
  <c r="L17" i="4"/>
  <c r="M17" i="4" s="1"/>
  <c r="J17" i="4"/>
  <c r="F17" i="4"/>
  <c r="G17" i="4" s="1"/>
  <c r="I10" i="4"/>
  <c r="F10" i="4"/>
  <c r="G10" i="4" s="1"/>
  <c r="X17" i="4" l="1"/>
  <c r="Y17" i="4"/>
  <c r="J10" i="4"/>
</calcChain>
</file>

<file path=xl/sharedStrings.xml><?xml version="1.0" encoding="utf-8"?>
<sst xmlns="http://schemas.openxmlformats.org/spreadsheetml/2006/main" count="50" uniqueCount="17">
  <si>
    <t xml:space="preserve">Стоимость реконструкции 1 ячейки </t>
  </si>
  <si>
    <t>реконструкция ПС 35/6 кВ "Городская". Ретрофит ячейки ОЛ 6кВ типа КСО из камня</t>
  </si>
  <si>
    <t>итого</t>
  </si>
  <si>
    <t>количество ячеек</t>
  </si>
  <si>
    <t>сумма с НДС, руб.</t>
  </si>
  <si>
    <t>НДС 20%, руб.</t>
  </si>
  <si>
    <t>Сумма без НДС, руб.</t>
  </si>
  <si>
    <t>Софронова О.А.</t>
  </si>
  <si>
    <t>Экономист</t>
  </si>
  <si>
    <t>ОАО "Кинешемская ГЭС"</t>
  </si>
  <si>
    <t>Наименование этапов работ</t>
  </si>
  <si>
    <t>Кудрявцев В.В.</t>
  </si>
  <si>
    <t>Главный инженер</t>
  </si>
  <si>
    <t>Проект</t>
  </si>
  <si>
    <t>реконструкция РП-3. Ретрофит ячейки ОЛ 6кВ типа КСО из камня.</t>
  </si>
  <si>
    <t>Расчет стоимости  реконструкции распределительных пунктов</t>
  </si>
  <si>
    <t>Расчет стоимости 3-й очереди реконструкции П/СТ 35/6 "Городская"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</si>
</sst>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0" xfId="0" applyNumberFormat="1" applyAlignment="1">
      <alignment vertical="center" wrapText="1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Y25"/>
  <sheetViews>
    <sheetView tabSelected="1" topLeftCell="H1" workbookViewId="0">
      <selection activeCell="P27" sqref="P27"/>
    </sheetView>
  </sheetViews>
  <sheetFormatPr defaultRowHeight="15" x14ac:dyDescent="0.25"/>
  <cols>
    <col min="1" max="1" width="7.140625" customWidth="1"/>
    <col min="2" max="2" width="3.7109375" style="4" customWidth="1"/>
    <col min="3" max="3" width="26" style="2" customWidth="1"/>
    <col min="4" max="4" width="10" style="2" customWidth="1"/>
    <col min="5" max="5" width="9.42578125" style="2" customWidth="1"/>
    <col min="6" max="6" width="9.28515625" style="2" customWidth="1"/>
    <col min="7" max="7" width="10.5703125" style="2" customWidth="1"/>
    <col min="8" max="8" width="10.42578125" customWidth="1"/>
    <col min="9" max="9" width="12.85546875" customWidth="1"/>
    <col min="10" max="10" width="12.28515625" customWidth="1"/>
    <col min="11" max="11" width="10.28515625" customWidth="1"/>
    <col min="12" max="12" width="12.7109375" customWidth="1"/>
    <col min="13" max="13" width="11.85546875" customWidth="1"/>
    <col min="14" max="14" width="10.42578125" customWidth="1"/>
    <col min="15" max="15" width="12.7109375" customWidth="1"/>
    <col min="16" max="16" width="12.140625" customWidth="1"/>
    <col min="17" max="17" width="10" customWidth="1"/>
    <col min="18" max="18" width="11.42578125" bestFit="1" customWidth="1"/>
    <col min="19" max="19" width="12.140625" customWidth="1"/>
    <col min="20" max="20" width="10.140625" customWidth="1"/>
    <col min="21" max="21" width="11.42578125" bestFit="1" customWidth="1"/>
    <col min="22" max="22" width="11.85546875" customWidth="1"/>
    <col min="23" max="23" width="9.5703125" customWidth="1"/>
    <col min="24" max="24" width="12" customWidth="1"/>
    <col min="25" max="25" width="12.140625" customWidth="1"/>
  </cols>
  <sheetData>
    <row r="4" spans="2:25" ht="33.75" customHeight="1" x14ac:dyDescent="0.25">
      <c r="C4" s="16" t="s">
        <v>9</v>
      </c>
      <c r="D4" s="16"/>
      <c r="E4" s="16"/>
      <c r="F4" s="16"/>
      <c r="G4" s="16"/>
    </row>
    <row r="5" spans="2:25" s="7" customFormat="1" ht="41.25" customHeight="1" x14ac:dyDescent="0.25">
      <c r="B5" s="10"/>
      <c r="C5" s="17" t="s">
        <v>16</v>
      </c>
      <c r="D5" s="17"/>
      <c r="E5" s="17"/>
      <c r="F5" s="17"/>
      <c r="G5" s="17"/>
    </row>
    <row r="6" spans="2:25" ht="20.25" customHeight="1" x14ac:dyDescent="0.25"/>
    <row r="7" spans="2:25" s="8" customFormat="1" ht="20.25" customHeight="1" x14ac:dyDescent="0.2">
      <c r="B7" s="18"/>
      <c r="C7" s="18" t="s">
        <v>10</v>
      </c>
      <c r="D7" s="18" t="s">
        <v>3</v>
      </c>
      <c r="E7" s="21" t="s">
        <v>0</v>
      </c>
      <c r="F7" s="22"/>
      <c r="G7" s="23"/>
      <c r="H7" s="27" t="s">
        <v>13</v>
      </c>
      <c r="I7" s="27"/>
      <c r="J7" s="27"/>
    </row>
    <row r="8" spans="2:25" s="8" customFormat="1" ht="19.5" customHeight="1" x14ac:dyDescent="0.2">
      <c r="B8" s="19"/>
      <c r="C8" s="19"/>
      <c r="D8" s="19"/>
      <c r="E8" s="24"/>
      <c r="F8" s="25"/>
      <c r="G8" s="26"/>
      <c r="H8" s="15">
        <v>2021</v>
      </c>
      <c r="I8" s="15"/>
      <c r="J8" s="15"/>
    </row>
    <row r="9" spans="2:25" s="8" customFormat="1" ht="59.25" customHeight="1" x14ac:dyDescent="0.2">
      <c r="B9" s="20"/>
      <c r="C9" s="20"/>
      <c r="D9" s="20"/>
      <c r="E9" s="9" t="s">
        <v>6</v>
      </c>
      <c r="F9" s="9" t="s">
        <v>5</v>
      </c>
      <c r="G9" s="9" t="s">
        <v>4</v>
      </c>
      <c r="H9" s="9" t="s">
        <v>3</v>
      </c>
      <c r="I9" s="9" t="s">
        <v>6</v>
      </c>
      <c r="J9" s="9" t="s">
        <v>4</v>
      </c>
    </row>
    <row r="10" spans="2:25" ht="69.75" customHeight="1" x14ac:dyDescent="0.25">
      <c r="B10" s="3">
        <v>1</v>
      </c>
      <c r="C10" s="1" t="s">
        <v>1</v>
      </c>
      <c r="D10" s="3">
        <v>2</v>
      </c>
      <c r="E10" s="14">
        <f>1333564.16-222260.69</f>
        <v>1111303.47</v>
      </c>
      <c r="F10" s="14">
        <f>ROUND(E10*0.2,0)</f>
        <v>222261</v>
      </c>
      <c r="G10" s="14">
        <f>SUM(E10:F10)</f>
        <v>1333564.47</v>
      </c>
      <c r="H10" s="5">
        <v>2</v>
      </c>
      <c r="I10" s="5">
        <f>E10*H10</f>
        <v>2222606.94</v>
      </c>
      <c r="J10" s="13">
        <f>I10*1.2</f>
        <v>2667128.3279999997</v>
      </c>
    </row>
    <row r="11" spans="2:25" s="7" customFormat="1" ht="24.75" customHeight="1" x14ac:dyDescent="0.25">
      <c r="B11" s="28"/>
      <c r="C11" s="29"/>
      <c r="D11" s="28"/>
      <c r="E11" s="30"/>
      <c r="F11" s="30"/>
      <c r="G11" s="30"/>
      <c r="H11" s="30"/>
      <c r="I11" s="30"/>
      <c r="J11" s="30"/>
    </row>
    <row r="12" spans="2:25" s="7" customFormat="1" ht="24.75" customHeight="1" x14ac:dyDescent="0.25">
      <c r="B12" s="28"/>
      <c r="C12" s="33" t="s">
        <v>15</v>
      </c>
      <c r="D12" s="33"/>
      <c r="E12" s="33"/>
      <c r="F12" s="33"/>
      <c r="G12" s="33"/>
      <c r="H12" s="33"/>
      <c r="I12" s="33"/>
      <c r="J12" s="33"/>
    </row>
    <row r="13" spans="2:25" s="7" customFormat="1" ht="24.75" customHeight="1" x14ac:dyDescent="0.25">
      <c r="B13" s="28"/>
      <c r="C13" s="29"/>
      <c r="D13" s="28"/>
      <c r="E13" s="30"/>
      <c r="F13" s="30"/>
      <c r="G13" s="30"/>
      <c r="H13" s="30"/>
      <c r="I13" s="30"/>
      <c r="J13" s="30"/>
    </row>
    <row r="14" spans="2:25" s="8" customFormat="1" ht="24" customHeight="1" x14ac:dyDescent="0.2">
      <c r="B14" s="18"/>
      <c r="C14" s="18" t="s">
        <v>10</v>
      </c>
      <c r="D14" s="18" t="s">
        <v>3</v>
      </c>
      <c r="E14" s="21" t="s">
        <v>0</v>
      </c>
      <c r="F14" s="22"/>
      <c r="G14" s="23"/>
      <c r="H14" s="27" t="s">
        <v>13</v>
      </c>
      <c r="I14" s="27"/>
      <c r="J14" s="27"/>
      <c r="K14" s="27" t="s">
        <v>13</v>
      </c>
      <c r="L14" s="27"/>
      <c r="M14" s="27"/>
      <c r="N14" s="27" t="s">
        <v>13</v>
      </c>
      <c r="O14" s="27"/>
      <c r="P14" s="27"/>
      <c r="Q14" s="27" t="s">
        <v>13</v>
      </c>
      <c r="R14" s="27"/>
      <c r="S14" s="27"/>
      <c r="T14" s="27" t="s">
        <v>13</v>
      </c>
      <c r="U14" s="27"/>
      <c r="V14" s="27"/>
      <c r="W14" s="27" t="s">
        <v>13</v>
      </c>
      <c r="X14" s="27"/>
      <c r="Y14" s="27"/>
    </row>
    <row r="15" spans="2:25" s="8" customFormat="1" ht="24" customHeight="1" x14ac:dyDescent="0.2">
      <c r="B15" s="19"/>
      <c r="C15" s="19"/>
      <c r="D15" s="19"/>
      <c r="E15" s="24"/>
      <c r="F15" s="25"/>
      <c r="G15" s="26"/>
      <c r="H15" s="15">
        <v>2021</v>
      </c>
      <c r="I15" s="15"/>
      <c r="J15" s="15"/>
      <c r="K15" s="15">
        <v>2022</v>
      </c>
      <c r="L15" s="15"/>
      <c r="M15" s="15"/>
      <c r="N15" s="15">
        <v>2023</v>
      </c>
      <c r="O15" s="15"/>
      <c r="P15" s="15"/>
      <c r="Q15" s="15">
        <v>2024</v>
      </c>
      <c r="R15" s="15"/>
      <c r="S15" s="15"/>
      <c r="T15" s="15">
        <v>2025</v>
      </c>
      <c r="U15" s="15"/>
      <c r="V15" s="15"/>
      <c r="W15" s="15" t="s">
        <v>2</v>
      </c>
      <c r="X15" s="15"/>
      <c r="Y15" s="15"/>
    </row>
    <row r="16" spans="2:25" s="32" customFormat="1" ht="53.25" customHeight="1" x14ac:dyDescent="0.2">
      <c r="B16" s="20"/>
      <c r="C16" s="20"/>
      <c r="D16" s="20"/>
      <c r="E16" s="31" t="s">
        <v>6</v>
      </c>
      <c r="F16" s="31" t="s">
        <v>5</v>
      </c>
      <c r="G16" s="31" t="s">
        <v>4</v>
      </c>
      <c r="H16" s="31" t="s">
        <v>3</v>
      </c>
      <c r="I16" s="31" t="s">
        <v>6</v>
      </c>
      <c r="J16" s="31" t="s">
        <v>4</v>
      </c>
      <c r="K16" s="31" t="s">
        <v>3</v>
      </c>
      <c r="L16" s="31" t="s">
        <v>6</v>
      </c>
      <c r="M16" s="31" t="s">
        <v>4</v>
      </c>
      <c r="N16" s="31" t="s">
        <v>3</v>
      </c>
      <c r="O16" s="31" t="s">
        <v>6</v>
      </c>
      <c r="P16" s="31" t="s">
        <v>4</v>
      </c>
      <c r="Q16" s="31" t="s">
        <v>3</v>
      </c>
      <c r="R16" s="31" t="s">
        <v>6</v>
      </c>
      <c r="S16" s="31" t="s">
        <v>4</v>
      </c>
      <c r="T16" s="31" t="s">
        <v>3</v>
      </c>
      <c r="U16" s="31" t="s">
        <v>6</v>
      </c>
      <c r="V16" s="31" t="s">
        <v>4</v>
      </c>
      <c r="W16" s="31" t="s">
        <v>3</v>
      </c>
      <c r="X16" s="31" t="s">
        <v>6</v>
      </c>
      <c r="Y16" s="31" t="s">
        <v>4</v>
      </c>
    </row>
    <row r="17" spans="2:25" ht="84.75" customHeight="1" x14ac:dyDescent="0.25">
      <c r="B17" s="3">
        <v>1</v>
      </c>
      <c r="C17" s="1" t="s">
        <v>14</v>
      </c>
      <c r="D17" s="3">
        <v>8</v>
      </c>
      <c r="E17" s="14">
        <f>1333564.16-222260.69</f>
        <v>1111303.47</v>
      </c>
      <c r="F17" s="14">
        <f>ROUND(E17*0.2,0)</f>
        <v>222261</v>
      </c>
      <c r="G17" s="14">
        <f>SUM(E17:F17)</f>
        <v>1333564.47</v>
      </c>
      <c r="H17" s="5">
        <v>0</v>
      </c>
      <c r="I17" s="5">
        <f>E17*H17</f>
        <v>0</v>
      </c>
      <c r="J17" s="13">
        <f>I17*1.2</f>
        <v>0</v>
      </c>
      <c r="K17" s="5">
        <v>2</v>
      </c>
      <c r="L17" s="5">
        <f>E17+K17</f>
        <v>1111305.47</v>
      </c>
      <c r="M17" s="13">
        <f t="shared" ref="M17:V17" si="0">L17*1.2</f>
        <v>1333566.564</v>
      </c>
      <c r="N17" s="5">
        <v>2</v>
      </c>
      <c r="O17" s="5">
        <f>N17*E17</f>
        <v>2222606.94</v>
      </c>
      <c r="P17" s="13">
        <f t="shared" ref="P17:V17" si="1">O17*1.2</f>
        <v>2667128.3279999997</v>
      </c>
      <c r="Q17" s="5">
        <v>2</v>
      </c>
      <c r="R17" s="5">
        <f>Q17*E17</f>
        <v>2222606.94</v>
      </c>
      <c r="S17" s="13">
        <f t="shared" ref="S17:V17" si="2">R17*1.2</f>
        <v>2667128.3279999997</v>
      </c>
      <c r="T17" s="5">
        <v>2</v>
      </c>
      <c r="U17" s="5">
        <f>E17*T17</f>
        <v>2222606.94</v>
      </c>
      <c r="V17" s="13">
        <f t="shared" ref="V17" si="3">U17*1.2</f>
        <v>2667128.3279999997</v>
      </c>
      <c r="W17" s="5">
        <f>H17+K17+N17+Q17+T17</f>
        <v>8</v>
      </c>
      <c r="X17" s="5">
        <f t="shared" ref="X17:Y17" si="4">I17+L17+O17+R17+U17</f>
        <v>7779126.2899999991</v>
      </c>
      <c r="Y17" s="5">
        <f t="shared" si="4"/>
        <v>9334951.5480000004</v>
      </c>
    </row>
    <row r="18" spans="2:25" s="7" customFormat="1" ht="24.75" customHeight="1" x14ac:dyDescent="0.25">
      <c r="B18" s="28"/>
      <c r="C18" s="29"/>
      <c r="D18" s="28"/>
      <c r="E18" s="30"/>
      <c r="F18" s="30"/>
      <c r="G18" s="30"/>
      <c r="H18" s="30"/>
      <c r="I18" s="30"/>
      <c r="J18" s="30"/>
    </row>
    <row r="19" spans="2:25" x14ac:dyDescent="0.25">
      <c r="G19" s="6"/>
    </row>
    <row r="22" spans="2:25" ht="18.75" x14ac:dyDescent="0.25">
      <c r="C22" s="11" t="s">
        <v>12</v>
      </c>
      <c r="D22" s="12"/>
      <c r="E22" s="12"/>
      <c r="F22" s="12"/>
      <c r="G22" s="12"/>
      <c r="J22" s="12" t="s">
        <v>11</v>
      </c>
    </row>
    <row r="23" spans="2:25" ht="18.75" x14ac:dyDescent="0.25">
      <c r="C23" s="11"/>
      <c r="D23" s="12"/>
      <c r="E23" s="12"/>
      <c r="F23" s="12"/>
      <c r="G23" s="12"/>
      <c r="J23" s="12"/>
    </row>
    <row r="24" spans="2:25" ht="18.75" x14ac:dyDescent="0.25">
      <c r="C24" s="11"/>
      <c r="D24" s="12"/>
      <c r="E24" s="12"/>
      <c r="F24" s="12"/>
      <c r="G24" s="12"/>
      <c r="J24" s="12"/>
    </row>
    <row r="25" spans="2:25" ht="18.75" x14ac:dyDescent="0.25">
      <c r="C25" s="11" t="s">
        <v>8</v>
      </c>
      <c r="D25" s="12"/>
      <c r="E25" s="12"/>
      <c r="F25" s="12"/>
      <c r="G25" s="12"/>
      <c r="J25" s="12" t="s">
        <v>7</v>
      </c>
    </row>
  </sheetData>
  <mergeCells count="25">
    <mergeCell ref="W14:Y14"/>
    <mergeCell ref="W15:Y15"/>
    <mergeCell ref="C12:J12"/>
    <mergeCell ref="K14:M14"/>
    <mergeCell ref="N14:P14"/>
    <mergeCell ref="Q14:S14"/>
    <mergeCell ref="T14:V14"/>
    <mergeCell ref="K15:M15"/>
    <mergeCell ref="N15:P15"/>
    <mergeCell ref="Q15:S15"/>
    <mergeCell ref="T15:V15"/>
    <mergeCell ref="B14:B16"/>
    <mergeCell ref="C14:C16"/>
    <mergeCell ref="D14:D16"/>
    <mergeCell ref="E14:G15"/>
    <mergeCell ref="H14:J14"/>
    <mergeCell ref="H15:J15"/>
    <mergeCell ref="H8:J8"/>
    <mergeCell ref="C4:G4"/>
    <mergeCell ref="C5:G5"/>
    <mergeCell ref="B7:B9"/>
    <mergeCell ref="C7:C9"/>
    <mergeCell ref="D7:D9"/>
    <mergeCell ref="E7:G8"/>
    <mergeCell ref="H7:J7"/>
  </mergeCells>
  <pageMargins left="0.19685039370078741" right="0.19685039370078741" top="0.19685039370078741" bottom="0.19685039370078741" header="0" footer="0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ПС и РП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2020-02-21T08:44:54Z</dcterms:modified>
</cp:coreProperties>
</file>