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'17квЭт'!$A$1:$BC$86</definedName>
    <definedName name="_xlnm.Print_Titles" localSheetId="0">'17квЭт'!$15:$19</definedName>
    <definedName name="_xlnm.Print_Area" localSheetId="0">'17квЭт'!$A$1:$BC$92</definedName>
  </definedNames>
  <calcPr calcId="144525"/>
</workbook>
</file>

<file path=xl/calcChain.xml><?xml version="1.0" encoding="utf-8"?>
<calcChain xmlns="http://schemas.openxmlformats.org/spreadsheetml/2006/main">
  <c r="AR31" i="4" l="1"/>
  <c r="AR30" i="4" s="1"/>
  <c r="AQ31" i="4"/>
  <c r="AQ30" i="4" s="1"/>
  <c r="AO31" i="4"/>
  <c r="AO30" i="4" s="1"/>
  <c r="AS31" i="4" l="1"/>
  <c r="P30" i="4" l="1"/>
  <c r="AC32" i="4" l="1"/>
  <c r="AB32" i="4"/>
  <c r="AA32" i="4"/>
  <c r="Z32" i="4"/>
  <c r="AC31" i="4"/>
  <c r="AB31" i="4"/>
  <c r="AA31" i="4"/>
  <c r="Z31" i="4"/>
  <c r="AC30" i="4"/>
  <c r="AB30" i="4"/>
  <c r="AA30" i="4"/>
  <c r="Z30" i="4"/>
  <c r="X32" i="4"/>
  <c r="W32" i="4"/>
  <c r="V32" i="4"/>
  <c r="U32" i="4"/>
  <c r="X31" i="4"/>
  <c r="W31" i="4"/>
  <c r="V31" i="4"/>
  <c r="U31" i="4"/>
  <c r="X30" i="4"/>
  <c r="W30" i="4"/>
  <c r="V30" i="4"/>
  <c r="U30" i="4"/>
  <c r="S32" i="4"/>
  <c r="R32" i="4"/>
  <c r="Q32" i="4"/>
  <c r="P32" i="4"/>
  <c r="R31" i="4"/>
  <c r="Q31" i="4"/>
  <c r="P31" i="4"/>
  <c r="R30" i="4"/>
  <c r="Q30" i="4"/>
  <c r="M32" i="4"/>
  <c r="M31" i="4"/>
  <c r="M30" i="4"/>
  <c r="K30" i="4"/>
  <c r="BC69" i="4" l="1"/>
  <c r="BC68" i="4"/>
  <c r="BC67" i="4"/>
  <c r="BC66" i="4" s="1"/>
  <c r="AX69" i="4"/>
  <c r="AX68" i="4"/>
  <c r="AX67" i="4"/>
  <c r="AX66" i="4" s="1"/>
  <c r="AS69" i="4"/>
  <c r="AS68" i="4"/>
  <c r="AS67" i="4"/>
  <c r="AS66" i="4" s="1"/>
  <c r="BC80" i="4"/>
  <c r="AX80" i="4"/>
  <c r="AS80" i="4"/>
  <c r="AS79" i="4" s="1"/>
  <c r="AN80" i="4"/>
  <c r="AH80" i="4"/>
  <c r="AG80" i="4"/>
  <c r="AF80" i="4"/>
  <c r="AE80" i="4"/>
  <c r="AC80" i="4"/>
  <c r="AC79" i="4" s="1"/>
  <c r="AB80" i="4"/>
  <c r="AA80" i="4"/>
  <c r="Z80" i="4"/>
  <c r="Y80" i="4"/>
  <c r="Y79" i="4" s="1"/>
  <c r="X80" i="4"/>
  <c r="W80" i="4"/>
  <c r="V80" i="4"/>
  <c r="U80" i="4"/>
  <c r="T80" i="4"/>
  <c r="S80" i="4"/>
  <c r="S79" i="4" s="1"/>
  <c r="R80" i="4"/>
  <c r="Q80" i="4"/>
  <c r="P80" i="4"/>
  <c r="O80" i="4"/>
  <c r="O79" i="4" s="1"/>
  <c r="N80" i="4"/>
  <c r="M80" i="4"/>
  <c r="H80" i="4" s="1"/>
  <c r="L80" i="4"/>
  <c r="K80" i="4"/>
  <c r="J80" i="4"/>
  <c r="J79" i="4" s="1"/>
  <c r="G80" i="4"/>
  <c r="F80" i="4"/>
  <c r="BC79" i="4"/>
  <c r="BB79" i="4"/>
  <c r="BA79" i="4"/>
  <c r="AZ79" i="4"/>
  <c r="AY79" i="4"/>
  <c r="AX79" i="4"/>
  <c r="AW79" i="4"/>
  <c r="AV79" i="4"/>
  <c r="AU79" i="4"/>
  <c r="AT79" i="4"/>
  <c r="AR79" i="4"/>
  <c r="AQ79" i="4"/>
  <c r="AP79" i="4"/>
  <c r="AO79" i="4"/>
  <c r="AN79" i="4"/>
  <c r="AM79" i="4"/>
  <c r="AL79" i="4"/>
  <c r="AG79" i="4" s="1"/>
  <c r="AK79" i="4"/>
  <c r="AJ79" i="4"/>
  <c r="AH79" i="4"/>
  <c r="AF79" i="4"/>
  <c r="AB79" i="4"/>
  <c r="AA79" i="4"/>
  <c r="Z79" i="4"/>
  <c r="X79" i="4"/>
  <c r="W79" i="4"/>
  <c r="V79" i="4"/>
  <c r="U79" i="4"/>
  <c r="T79" i="4"/>
  <c r="R79" i="4"/>
  <c r="Q79" i="4"/>
  <c r="P79" i="4"/>
  <c r="M79" i="4"/>
  <c r="H79" i="4" s="1"/>
  <c r="L79" i="4"/>
  <c r="K79" i="4"/>
  <c r="G79" i="4"/>
  <c r="F79" i="4"/>
  <c r="E80" i="4" l="1"/>
  <c r="AE79" i="4"/>
  <c r="AI79" i="4"/>
  <c r="E79" i="4"/>
  <c r="I80" i="4"/>
  <c r="AI80" i="4"/>
  <c r="N79" i="4"/>
  <c r="I79" i="4" s="1"/>
  <c r="K31" i="4" l="1"/>
  <c r="L31" i="4"/>
  <c r="N31" i="4"/>
  <c r="AB66" i="4"/>
  <c r="AA66" i="4"/>
  <c r="Z66" i="4"/>
  <c r="W66" i="4"/>
  <c r="V66" i="4"/>
  <c r="U66" i="4"/>
  <c r="R66" i="4"/>
  <c r="Q66" i="4"/>
  <c r="P66" i="4"/>
  <c r="N66" i="4"/>
  <c r="M66" i="4"/>
  <c r="H66" i="4" s="1"/>
  <c r="L66" i="4"/>
  <c r="K66" i="4"/>
  <c r="J66" i="4" s="1"/>
  <c r="G66" i="4"/>
  <c r="J68" i="4"/>
  <c r="E68" i="4" s="1"/>
  <c r="K68" i="4"/>
  <c r="F68" i="4" s="1"/>
  <c r="L68" i="4"/>
  <c r="G68" i="4" s="1"/>
  <c r="M68" i="4"/>
  <c r="H68" i="4" s="1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J69" i="4"/>
  <c r="E69" i="4" s="1"/>
  <c r="K69" i="4"/>
  <c r="F69" i="4" s="1"/>
  <c r="L69" i="4"/>
  <c r="G69" i="4" s="1"/>
  <c r="M69" i="4"/>
  <c r="H69" i="4" s="1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C67" i="4"/>
  <c r="AC66" i="4" s="1"/>
  <c r="Y66" i="4" s="1"/>
  <c r="AB67" i="4"/>
  <c r="AA67" i="4"/>
  <c r="Z67" i="4"/>
  <c r="Y67" i="4"/>
  <c r="X67" i="4"/>
  <c r="X66" i="4" s="1"/>
  <c r="W67" i="4"/>
  <c r="V67" i="4"/>
  <c r="U67" i="4"/>
  <c r="T67" i="4"/>
  <c r="S67" i="4"/>
  <c r="S66" i="4" s="1"/>
  <c r="R67" i="4"/>
  <c r="Q67" i="4"/>
  <c r="P67" i="4"/>
  <c r="O67" i="4"/>
  <c r="N67" i="4"/>
  <c r="M67" i="4"/>
  <c r="L67" i="4"/>
  <c r="G67" i="4" s="1"/>
  <c r="K67" i="4"/>
  <c r="J67" i="4"/>
  <c r="E67" i="4" s="1"/>
  <c r="H67" i="4"/>
  <c r="F67" i="4"/>
  <c r="BB66" i="4"/>
  <c r="BA66" i="4"/>
  <c r="AZ66" i="4"/>
  <c r="AW66" i="4"/>
  <c r="AV66" i="4"/>
  <c r="AU66" i="4"/>
  <c r="AI69" i="4"/>
  <c r="AR66" i="4"/>
  <c r="AQ66" i="4"/>
  <c r="AP66" i="4"/>
  <c r="AN68" i="4"/>
  <c r="AN69" i="4"/>
  <c r="AL66" i="4"/>
  <c r="AM66" i="4"/>
  <c r="AK66" i="4"/>
  <c r="AF67" i="4"/>
  <c r="AG67" i="4"/>
  <c r="AH67" i="4"/>
  <c r="AE68" i="4"/>
  <c r="AF68" i="4"/>
  <c r="AG68" i="4"/>
  <c r="AH68" i="4"/>
  <c r="AI68" i="4"/>
  <c r="AE69" i="4"/>
  <c r="AF69" i="4"/>
  <c r="AG69" i="4"/>
  <c r="AH69" i="4"/>
  <c r="Y32" i="4"/>
  <c r="Y31" i="4"/>
  <c r="Y30" i="4"/>
  <c r="T32" i="4"/>
  <c r="T31" i="4"/>
  <c r="T30" i="4"/>
  <c r="O32" i="4"/>
  <c r="J32" i="4"/>
  <c r="K32" i="4"/>
  <c r="L32" i="4"/>
  <c r="L30" i="4"/>
  <c r="I67" i="4" l="1"/>
  <c r="O66" i="4"/>
  <c r="I66" i="4"/>
  <c r="I69" i="4"/>
  <c r="I68" i="4"/>
  <c r="T66" i="4"/>
  <c r="E66" i="4" s="1"/>
  <c r="F66" i="4"/>
  <c r="AY66" i="4"/>
  <c r="AT66" i="4"/>
  <c r="AO66" i="4"/>
  <c r="C69" i="4"/>
  <c r="C68" i="4"/>
  <c r="C67" i="4"/>
  <c r="AA86" i="4" l="1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AB58" i="4"/>
  <c r="AA58" i="4"/>
  <c r="Z58" i="4"/>
  <c r="Y58" i="4"/>
  <c r="W58" i="4"/>
  <c r="V58" i="4"/>
  <c r="U58" i="4"/>
  <c r="T58" i="4"/>
  <c r="R58" i="4"/>
  <c r="Q58" i="4"/>
  <c r="P58" i="4"/>
  <c r="O58" i="4"/>
  <c r="M58" i="4"/>
  <c r="L58" i="4"/>
  <c r="K58" i="4"/>
  <c r="J58" i="4"/>
  <c r="AB55" i="4"/>
  <c r="AA55" i="4"/>
  <c r="Z55" i="4"/>
  <c r="Y55" i="4"/>
  <c r="V55" i="4"/>
  <c r="U55" i="4"/>
  <c r="T55" i="4"/>
  <c r="R55" i="4"/>
  <c r="Q55" i="4"/>
  <c r="P55" i="4"/>
  <c r="O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Y52" i="4"/>
  <c r="Z52" i="4"/>
  <c r="AA52" i="4"/>
  <c r="AB52" i="4"/>
  <c r="N52" i="4"/>
  <c r="L52" i="4"/>
  <c r="M52" i="4"/>
  <c r="K52" i="4"/>
  <c r="J52" i="4"/>
  <c r="O33" i="4"/>
  <c r="P33" i="4"/>
  <c r="Q33" i="4"/>
  <c r="R33" i="4"/>
  <c r="T33" i="4"/>
  <c r="U33" i="4"/>
  <c r="V33" i="4"/>
  <c r="W33" i="4"/>
  <c r="Y33" i="4"/>
  <c r="Z33" i="4"/>
  <c r="AA33" i="4"/>
  <c r="AB33" i="4"/>
  <c r="J33" i="4"/>
  <c r="K33" i="4"/>
  <c r="L33" i="4"/>
  <c r="M33" i="4"/>
  <c r="N33" i="4"/>
  <c r="AS33" i="4"/>
  <c r="AS32" i="4" s="1"/>
  <c r="S31" i="4"/>
  <c r="O31" i="4" s="1"/>
  <c r="AS30" i="4"/>
  <c r="S30" i="4" s="1"/>
  <c r="O30" i="4" s="1"/>
  <c r="AN55" i="4"/>
  <c r="N55" i="4" s="1"/>
  <c r="AS55" i="4"/>
  <c r="S55" i="4" s="1"/>
  <c r="S33" i="4" l="1"/>
  <c r="BF19" i="4"/>
  <c r="AG33" i="4" l="1"/>
  <c r="AG35" i="4"/>
  <c r="AG36" i="4"/>
  <c r="AG39" i="4"/>
  <c r="AG40" i="4"/>
  <c r="AG41" i="4"/>
  <c r="AG43" i="4"/>
  <c r="AG44" i="4"/>
  <c r="AG45" i="4"/>
  <c r="AG47" i="4"/>
  <c r="AG48" i="4"/>
  <c r="AG55" i="4"/>
  <c r="AG58" i="4"/>
  <c r="AG59" i="4"/>
  <c r="AG61" i="4"/>
  <c r="AG62" i="4"/>
  <c r="AG63" i="4"/>
  <c r="AG64" i="4"/>
  <c r="AG66" i="4"/>
  <c r="AG70" i="4"/>
  <c r="AG71" i="4"/>
  <c r="AG72" i="4"/>
  <c r="AG74" i="4"/>
  <c r="AG75" i="4"/>
  <c r="AG77" i="4"/>
  <c r="AG78" i="4"/>
  <c r="AG81" i="4"/>
  <c r="AG84" i="4"/>
  <c r="AG85" i="4"/>
  <c r="AG86" i="4"/>
  <c r="AN31" i="4"/>
  <c r="J31" i="4" s="1"/>
  <c r="AX52" i="4"/>
  <c r="X52" i="4" s="1"/>
  <c r="BC52" i="4"/>
  <c r="AC52" i="4" s="1"/>
  <c r="AY83" i="4"/>
  <c r="AY82" i="4" s="1"/>
  <c r="AY26" i="4" s="1"/>
  <c r="AY65" i="4"/>
  <c r="AY60" i="4" s="1"/>
  <c r="AY57" i="4"/>
  <c r="AY56" i="4" s="1"/>
  <c r="AY54" i="4"/>
  <c r="AY53" i="4" s="1"/>
  <c r="AY51" i="4"/>
  <c r="AY29" i="4"/>
  <c r="AY28" i="4" s="1"/>
  <c r="AY21" i="4" s="1"/>
  <c r="AY25" i="4"/>
  <c r="AY24" i="4"/>
  <c r="AY23" i="4"/>
  <c r="BB85" i="4"/>
  <c r="AB85" i="4" s="1"/>
  <c r="BB86" i="4"/>
  <c r="AB86" i="4" s="1"/>
  <c r="BB84" i="4"/>
  <c r="AB84" i="4" s="1"/>
  <c r="AY50" i="4" l="1"/>
  <c r="AY49" i="4" s="1"/>
  <c r="AY22" i="4" s="1"/>
  <c r="AY20" i="4" s="1"/>
  <c r="AY27" i="4" s="1"/>
  <c r="AX31" i="4"/>
  <c r="AX33" i="4"/>
  <c r="X33" i="4" s="1"/>
  <c r="AG52" i="4"/>
  <c r="AG30" i="4"/>
  <c r="AX32" i="4" l="1"/>
  <c r="AQ57" i="4" l="1"/>
  <c r="AQ56" i="4" s="1"/>
  <c r="AL57" i="4"/>
  <c r="AS83" i="4"/>
  <c r="AR83" i="4"/>
  <c r="AQ83" i="4"/>
  <c r="AP83" i="4"/>
  <c r="AO83" i="4"/>
  <c r="AN83" i="4"/>
  <c r="AM83" i="4"/>
  <c r="AL83" i="4"/>
  <c r="AK83" i="4"/>
  <c r="AJ83" i="4"/>
  <c r="AS82" i="4"/>
  <c r="AR82" i="4"/>
  <c r="AR26" i="4" s="1"/>
  <c r="AQ82" i="4"/>
  <c r="AP82" i="4"/>
  <c r="AP26" i="4" s="1"/>
  <c r="AO82" i="4"/>
  <c r="AN82" i="4"/>
  <c r="AN26" i="4" s="1"/>
  <c r="AM82" i="4"/>
  <c r="AL82" i="4"/>
  <c r="AL26" i="4" s="1"/>
  <c r="AK82" i="4"/>
  <c r="AJ82" i="4"/>
  <c r="AJ26" i="4" s="1"/>
  <c r="AS76" i="4"/>
  <c r="AR76" i="4"/>
  <c r="AR23" i="4" s="1"/>
  <c r="AQ76" i="4"/>
  <c r="AQ23" i="4" s="1"/>
  <c r="AP76" i="4"/>
  <c r="AP23" i="4" s="1"/>
  <c r="AN76" i="4"/>
  <c r="AN23" i="4" s="1"/>
  <c r="AM76" i="4"/>
  <c r="AM23" i="4" s="1"/>
  <c r="AL76" i="4"/>
  <c r="AK76" i="4"/>
  <c r="AK23" i="4" s="1"/>
  <c r="AS73" i="4"/>
  <c r="AR73" i="4"/>
  <c r="AQ73" i="4"/>
  <c r="AP73" i="4"/>
  <c r="AN73" i="4"/>
  <c r="AM73" i="4"/>
  <c r="AL73" i="4"/>
  <c r="AK73" i="4"/>
  <c r="AS65" i="4"/>
  <c r="AR65" i="4"/>
  <c r="AQ65" i="4"/>
  <c r="AP65" i="4"/>
  <c r="AO65" i="4"/>
  <c r="AM65" i="4"/>
  <c r="AM60" i="4" s="1"/>
  <c r="AL65" i="4"/>
  <c r="AL60" i="4" s="1"/>
  <c r="AK65" i="4"/>
  <c r="AK60" i="4" s="1"/>
  <c r="AS60" i="4"/>
  <c r="AR60" i="4"/>
  <c r="AQ60" i="4"/>
  <c r="AP60" i="4"/>
  <c r="AO60" i="4"/>
  <c r="AN59" i="4"/>
  <c r="AR57" i="4"/>
  <c r="AR56" i="4" s="1"/>
  <c r="AP57" i="4"/>
  <c r="AP56" i="4" s="1"/>
  <c r="AM57" i="4"/>
  <c r="AM56" i="4" s="1"/>
  <c r="AK57" i="4"/>
  <c r="AK56" i="4" s="1"/>
  <c r="AJ57" i="4"/>
  <c r="AJ56" i="4" s="1"/>
  <c r="AQ54" i="4"/>
  <c r="AQ53" i="4" s="1"/>
  <c r="AP54" i="4"/>
  <c r="AP53" i="4" s="1"/>
  <c r="AO54" i="4"/>
  <c r="AO53" i="4" s="1"/>
  <c r="AM54" i="4"/>
  <c r="AM53" i="4" s="1"/>
  <c r="AL54" i="4"/>
  <c r="AL53" i="4" s="1"/>
  <c r="AK54" i="4"/>
  <c r="AJ54" i="4"/>
  <c r="AK53" i="4"/>
  <c r="AJ53" i="4"/>
  <c r="AJ50" i="4" s="1"/>
  <c r="AS51" i="4"/>
  <c r="AR51" i="4"/>
  <c r="AQ51" i="4"/>
  <c r="AP51" i="4"/>
  <c r="AO51" i="4"/>
  <c r="AN51" i="4"/>
  <c r="AM51" i="4"/>
  <c r="AL51" i="4"/>
  <c r="AK51" i="4"/>
  <c r="AJ51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N32" i="4" s="1"/>
  <c r="AM32" i="4"/>
  <c r="AL32" i="4"/>
  <c r="AK32" i="4"/>
  <c r="AQ29" i="4"/>
  <c r="AR29" i="4"/>
  <c r="AO29" i="4"/>
  <c r="AO28" i="4" s="1"/>
  <c r="AO21" i="4" s="1"/>
  <c r="AM29" i="4"/>
  <c r="AS26" i="4"/>
  <c r="AQ26" i="4"/>
  <c r="AO26" i="4"/>
  <c r="AM26" i="4"/>
  <c r="AK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AC33" i="4" s="1"/>
  <c r="BC30" i="4"/>
  <c r="AX83" i="4"/>
  <c r="AX82" i="4" s="1"/>
  <c r="AX26" i="4" s="1"/>
  <c r="AW83" i="4"/>
  <c r="AV83" i="4"/>
  <c r="AV82" i="4" s="1"/>
  <c r="AV26" i="4" s="1"/>
  <c r="AU83" i="4"/>
  <c r="AU82" i="4" s="1"/>
  <c r="AU26" i="4" s="1"/>
  <c r="AT83" i="4"/>
  <c r="AT82" i="4" s="1"/>
  <c r="AT26" i="4" s="1"/>
  <c r="AW82" i="4"/>
  <c r="AW26" i="4" s="1"/>
  <c r="AX76" i="4"/>
  <c r="AX23" i="4" s="1"/>
  <c r="AW76" i="4"/>
  <c r="AW23" i="4" s="1"/>
  <c r="AV76" i="4"/>
  <c r="AV23" i="4" s="1"/>
  <c r="AU76" i="4"/>
  <c r="AX73" i="4"/>
  <c r="AW73" i="4"/>
  <c r="AV73" i="4"/>
  <c r="AU73" i="4"/>
  <c r="AX65" i="4"/>
  <c r="AX60" i="4" s="1"/>
  <c r="AW65" i="4"/>
  <c r="AW60" i="4" s="1"/>
  <c r="AV65" i="4"/>
  <c r="AV60" i="4" s="1"/>
  <c r="AU65" i="4"/>
  <c r="AU60" i="4" s="1"/>
  <c r="AT65" i="4"/>
  <c r="AT60" i="4" s="1"/>
  <c r="AX58" i="4"/>
  <c r="X58" i="4" s="1"/>
  <c r="AW57" i="4"/>
  <c r="AU57" i="4"/>
  <c r="AU56" i="4" s="1"/>
  <c r="AT57" i="4"/>
  <c r="AT56" i="4" s="1"/>
  <c r="AW56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3" i="4"/>
  <c r="T82" i="4" s="1"/>
  <c r="T26" i="4" s="1"/>
  <c r="T65" i="4"/>
  <c r="T60" i="4" s="1"/>
  <c r="T57" i="4"/>
  <c r="T56" i="4" s="1"/>
  <c r="T54" i="4"/>
  <c r="T53" i="4" s="1"/>
  <c r="T51" i="4"/>
  <c r="T25" i="4"/>
  <c r="T24" i="4"/>
  <c r="T23" i="4"/>
  <c r="AL50" i="4" l="1"/>
  <c r="AR28" i="4"/>
  <c r="AR21" i="4" s="1"/>
  <c r="AP50" i="4"/>
  <c r="AK29" i="4"/>
  <c r="AK28" i="4" s="1"/>
  <c r="AU50" i="4"/>
  <c r="AX57" i="4"/>
  <c r="AX56" i="4" s="1"/>
  <c r="AJ29" i="4"/>
  <c r="AJ28" i="4" s="1"/>
  <c r="AJ21" i="4" s="1"/>
  <c r="E32" i="4"/>
  <c r="AP29" i="4"/>
  <c r="AP28" i="4" s="1"/>
  <c r="AP21" i="4" s="1"/>
  <c r="AL29" i="4"/>
  <c r="AQ50" i="4"/>
  <c r="AQ49" i="4" s="1"/>
  <c r="AQ22" i="4" s="1"/>
  <c r="AR54" i="4"/>
  <c r="AR53" i="4" s="1"/>
  <c r="AR50" i="4" s="1"/>
  <c r="AR49" i="4" s="1"/>
  <c r="AL56" i="4"/>
  <c r="AL49" i="4" s="1"/>
  <c r="BC31" i="4"/>
  <c r="AG31" i="4"/>
  <c r="AK50" i="4"/>
  <c r="AK49" i="4" s="1"/>
  <c r="AK22" i="4" s="1"/>
  <c r="AO50" i="4"/>
  <c r="AM50" i="4"/>
  <c r="AM49" i="4" s="1"/>
  <c r="AM22" i="4" s="1"/>
  <c r="AN54" i="4"/>
  <c r="AN53" i="4" s="1"/>
  <c r="AN50" i="4" s="1"/>
  <c r="AM28" i="4"/>
  <c r="AM21" i="4" s="1"/>
  <c r="AN58" i="4"/>
  <c r="N58" i="4" s="1"/>
  <c r="AV57" i="4"/>
  <c r="AV56" i="4" s="1"/>
  <c r="AV50" i="4"/>
  <c r="AV29" i="4"/>
  <c r="AV28" i="4" s="1"/>
  <c r="AV21" i="4" s="1"/>
  <c r="AX30" i="4"/>
  <c r="T29" i="4" s="1"/>
  <c r="T28" i="4" s="1"/>
  <c r="T21" i="4" s="1"/>
  <c r="AU49" i="4"/>
  <c r="AU22" i="4" s="1"/>
  <c r="AU28" i="4"/>
  <c r="AU21" i="4" s="1"/>
  <c r="AQ28" i="4"/>
  <c r="AQ21" i="4" s="1"/>
  <c r="AS58" i="4"/>
  <c r="S58" i="4" s="1"/>
  <c r="AO57" i="4"/>
  <c r="AO56" i="4" s="1"/>
  <c r="AP49" i="4"/>
  <c r="AP22" i="4" s="1"/>
  <c r="AN30" i="4"/>
  <c r="AW21" i="4"/>
  <c r="AX29" i="4"/>
  <c r="AX28" i="4" s="1"/>
  <c r="AT29" i="4"/>
  <c r="AT28" i="4" s="1"/>
  <c r="AT54" i="4"/>
  <c r="AT53" i="4" s="1"/>
  <c r="AT50" i="4" s="1"/>
  <c r="AT49" i="4" s="1"/>
  <c r="AT22" i="4" s="1"/>
  <c r="AW55" i="4"/>
  <c r="W55" i="4" s="1"/>
  <c r="T50" i="4"/>
  <c r="T49" i="4" s="1"/>
  <c r="T22" i="4" s="1"/>
  <c r="AR27" i="4" l="1"/>
  <c r="J30" i="4"/>
  <c r="N30" i="4"/>
  <c r="AK21" i="4"/>
  <c r="AK27" i="4"/>
  <c r="AP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S49" i="4" s="1"/>
  <c r="AK20" i="4"/>
  <c r="AO49" i="4"/>
  <c r="AO27" i="4" s="1"/>
  <c r="AS57" i="4"/>
  <c r="AS56" i="4" s="1"/>
  <c r="AL28" i="4"/>
  <c r="AN57" i="4"/>
  <c r="AN56" i="4" s="1"/>
  <c r="AN29" i="4"/>
  <c r="AN28" i="4" s="1"/>
  <c r="AN21" i="4" s="1"/>
  <c r="AU27" i="4"/>
  <c r="AR22" i="4"/>
  <c r="AR20" i="4" s="1"/>
  <c r="AM20" i="4"/>
  <c r="AV49" i="4"/>
  <c r="AQ20" i="4"/>
  <c r="AM27" i="4"/>
  <c r="AU20" i="4"/>
  <c r="AL27" i="4"/>
  <c r="AW27" i="4"/>
  <c r="AQ27" i="4"/>
  <c r="AX21" i="4"/>
  <c r="AT27" i="4"/>
  <c r="AT21" i="4"/>
  <c r="AT20" i="4" s="1"/>
  <c r="AX55" i="4"/>
  <c r="X55" i="4" s="1"/>
  <c r="T20" i="4"/>
  <c r="T27" i="4"/>
  <c r="AO22" i="4" l="1"/>
  <c r="AO20" i="4" s="1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AX27" i="4" l="1"/>
  <c r="AG32" i="4"/>
  <c r="AL20" i="4"/>
  <c r="I35" i="4" l="1"/>
  <c r="I36" i="4"/>
  <c r="I39" i="4"/>
  <c r="I40" i="4"/>
  <c r="I41" i="4"/>
  <c r="I43" i="4"/>
  <c r="I44" i="4"/>
  <c r="I45" i="4"/>
  <c r="I47" i="4"/>
  <c r="I48" i="4"/>
  <c r="I52" i="4"/>
  <c r="I61" i="4"/>
  <c r="I62" i="4"/>
  <c r="I63" i="4"/>
  <c r="I64" i="4"/>
  <c r="I70" i="4"/>
  <c r="I71" i="4"/>
  <c r="I72" i="4"/>
  <c r="I74" i="4"/>
  <c r="I75" i="4"/>
  <c r="I77" i="4"/>
  <c r="I78" i="4"/>
  <c r="I81" i="4"/>
  <c r="N59" i="4"/>
  <c r="I59" i="4" s="1"/>
  <c r="I31" i="4"/>
  <c r="BC86" i="4"/>
  <c r="AC86" i="4" s="1"/>
  <c r="I86" i="4" s="1"/>
  <c r="BC85" i="4"/>
  <c r="BC84" i="4"/>
  <c r="BC59" i="4"/>
  <c r="BC58" i="4"/>
  <c r="AC58" i="4" s="1"/>
  <c r="BC55" i="4"/>
  <c r="AC55" i="4" s="1"/>
  <c r="O83" i="4"/>
  <c r="O82" i="4" s="1"/>
  <c r="O26" i="4" s="1"/>
  <c r="O65" i="4"/>
  <c r="O60" i="4" s="1"/>
  <c r="O57" i="4"/>
  <c r="O56" i="4" s="1"/>
  <c r="O54" i="4"/>
  <c r="O53" i="4" s="1"/>
  <c r="O51" i="4"/>
  <c r="O29" i="4"/>
  <c r="O28" i="4" s="1"/>
  <c r="O25" i="4"/>
  <c r="O24" i="4"/>
  <c r="O23" i="4"/>
  <c r="J83" i="4"/>
  <c r="J82" i="4" s="1"/>
  <c r="J26" i="4" s="1"/>
  <c r="J54" i="4"/>
  <c r="J53" i="4" s="1"/>
  <c r="J51" i="4"/>
  <c r="J46" i="4"/>
  <c r="J25" i="4"/>
  <c r="J24" i="4"/>
  <c r="J23" i="4"/>
  <c r="AC85" i="4" l="1"/>
  <c r="I85" i="4" s="1"/>
  <c r="AC84" i="4"/>
  <c r="I84" i="4" s="1"/>
  <c r="J57" i="4"/>
  <c r="J56" i="4" s="1"/>
  <c r="I55" i="4"/>
  <c r="I30" i="4"/>
  <c r="I29" i="4" s="1"/>
  <c r="J29" i="4"/>
  <c r="J28" i="4" s="1"/>
  <c r="J50" i="4"/>
  <c r="I58" i="4"/>
  <c r="O21" i="4"/>
  <c r="O50" i="4"/>
  <c r="O49" i="4" s="1"/>
  <c r="O22" i="4" s="1"/>
  <c r="J21" i="4" l="1"/>
  <c r="O27" i="4"/>
  <c r="O20" i="4"/>
  <c r="AI86" i="4" l="1"/>
  <c r="AH86" i="4"/>
  <c r="AF86" i="4"/>
  <c r="AE86" i="4"/>
  <c r="AI85" i="4"/>
  <c r="AH85" i="4"/>
  <c r="AF85" i="4"/>
  <c r="AE85" i="4"/>
  <c r="AI84" i="4"/>
  <c r="AH84" i="4"/>
  <c r="AF84" i="4"/>
  <c r="AE84" i="4"/>
  <c r="BC83" i="4"/>
  <c r="BC82" i="4" s="1"/>
  <c r="BC26" i="4" s="1"/>
  <c r="BB83" i="4"/>
  <c r="BB82" i="4" s="1"/>
  <c r="BA83" i="4"/>
  <c r="AZ83" i="4"/>
  <c r="AF83" i="4" s="1"/>
  <c r="AI81" i="4"/>
  <c r="AH81" i="4"/>
  <c r="AF81" i="4"/>
  <c r="AE81" i="4"/>
  <c r="AI78" i="4"/>
  <c r="AH78" i="4"/>
  <c r="AF78" i="4"/>
  <c r="AE78" i="4"/>
  <c r="AI77" i="4"/>
  <c r="AH77" i="4"/>
  <c r="AF77" i="4"/>
  <c r="AE77" i="4"/>
  <c r="BC76" i="4"/>
  <c r="BC23" i="4" s="1"/>
  <c r="AI23" i="4" s="1"/>
  <c r="BB76" i="4"/>
  <c r="BA76" i="4"/>
  <c r="AZ76" i="4"/>
  <c r="AE23" i="4"/>
  <c r="AH76" i="4"/>
  <c r="AI75" i="4"/>
  <c r="AH75" i="4"/>
  <c r="AF75" i="4"/>
  <c r="AE75" i="4"/>
  <c r="AI74" i="4"/>
  <c r="AH74" i="4"/>
  <c r="AF74" i="4"/>
  <c r="AE74" i="4"/>
  <c r="BC73" i="4"/>
  <c r="BB73" i="4"/>
  <c r="BA73" i="4"/>
  <c r="AG73" i="4" s="1"/>
  <c r="AZ73" i="4"/>
  <c r="AE73" i="4"/>
  <c r="AF73" i="4"/>
  <c r="AI72" i="4"/>
  <c r="AH72" i="4"/>
  <c r="AF72" i="4"/>
  <c r="AE72" i="4"/>
  <c r="AI71" i="4"/>
  <c r="AH71" i="4"/>
  <c r="AF71" i="4"/>
  <c r="AE71" i="4"/>
  <c r="AI70" i="4"/>
  <c r="AH70" i="4"/>
  <c r="AF70" i="4"/>
  <c r="AE70" i="4"/>
  <c r="AH66" i="4"/>
  <c r="AF66" i="4"/>
  <c r="BC65" i="4"/>
  <c r="BB65" i="4"/>
  <c r="BB60" i="4" s="1"/>
  <c r="BA65" i="4"/>
  <c r="AG65" i="4" s="1"/>
  <c r="AZ65" i="4"/>
  <c r="AZ60" i="4" s="1"/>
  <c r="AI64" i="4"/>
  <c r="AH64" i="4"/>
  <c r="AF64" i="4"/>
  <c r="AE64" i="4"/>
  <c r="AI63" i="4"/>
  <c r="AH63" i="4"/>
  <c r="AF63" i="4"/>
  <c r="AE63" i="4"/>
  <c r="AI62" i="4"/>
  <c r="AH62" i="4"/>
  <c r="AF62" i="4"/>
  <c r="AE62" i="4"/>
  <c r="AI61" i="4"/>
  <c r="AH61" i="4"/>
  <c r="AF61" i="4"/>
  <c r="AE61" i="4"/>
  <c r="BC60" i="4"/>
  <c r="BA60" i="4"/>
  <c r="AG60" i="4" s="1"/>
  <c r="AI59" i="4"/>
  <c r="AH59" i="4"/>
  <c r="AF59" i="4"/>
  <c r="AE59" i="4"/>
  <c r="AI58" i="4"/>
  <c r="AH58" i="4"/>
  <c r="AF58" i="4"/>
  <c r="AE58" i="4"/>
  <c r="BC57" i="4"/>
  <c r="BC56" i="4" s="1"/>
  <c r="BB57" i="4"/>
  <c r="BB56" i="4" s="1"/>
  <c r="BA57" i="4"/>
  <c r="AZ57" i="4"/>
  <c r="AE57" i="4"/>
  <c r="AF57" i="4"/>
  <c r="AZ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8" i="4"/>
  <c r="F58" i="4"/>
  <c r="G58" i="4"/>
  <c r="H58" i="4"/>
  <c r="E59" i="4"/>
  <c r="F59" i="4"/>
  <c r="G59" i="4"/>
  <c r="H59" i="4"/>
  <c r="E61" i="4"/>
  <c r="F61" i="4"/>
  <c r="G61" i="4"/>
  <c r="H61" i="4"/>
  <c r="E62" i="4"/>
  <c r="F62" i="4"/>
  <c r="G62" i="4"/>
  <c r="H62" i="4"/>
  <c r="E63" i="4"/>
  <c r="F63" i="4"/>
  <c r="G63" i="4"/>
  <c r="H63" i="4"/>
  <c r="E64" i="4"/>
  <c r="F64" i="4"/>
  <c r="G64" i="4"/>
  <c r="H64" i="4"/>
  <c r="E70" i="4"/>
  <c r="F70" i="4"/>
  <c r="G70" i="4"/>
  <c r="H70" i="4"/>
  <c r="E71" i="4"/>
  <c r="F71" i="4"/>
  <c r="G71" i="4"/>
  <c r="H71" i="4"/>
  <c r="E72" i="4"/>
  <c r="F72" i="4"/>
  <c r="G72" i="4"/>
  <c r="H72" i="4"/>
  <c r="E74" i="4"/>
  <c r="F74" i="4"/>
  <c r="G74" i="4"/>
  <c r="H74" i="4"/>
  <c r="E75" i="4"/>
  <c r="F75" i="4"/>
  <c r="G75" i="4"/>
  <c r="H75" i="4"/>
  <c r="E77" i="4"/>
  <c r="F77" i="4"/>
  <c r="G77" i="4"/>
  <c r="H77" i="4"/>
  <c r="E78" i="4"/>
  <c r="F78" i="4"/>
  <c r="G78" i="4"/>
  <c r="H78" i="4"/>
  <c r="E81" i="4"/>
  <c r="F81" i="4"/>
  <c r="G81" i="4"/>
  <c r="H81" i="4"/>
  <c r="E84" i="4"/>
  <c r="F84" i="4"/>
  <c r="G84" i="4"/>
  <c r="H84" i="4"/>
  <c r="E85" i="4"/>
  <c r="F85" i="4"/>
  <c r="G85" i="4"/>
  <c r="H85" i="4"/>
  <c r="E86" i="4"/>
  <c r="F86" i="4"/>
  <c r="G86" i="4"/>
  <c r="H86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7" i="4"/>
  <c r="Y56" i="4" s="1"/>
  <c r="Z57" i="4"/>
  <c r="Z56" i="4" s="1"/>
  <c r="AA57" i="4"/>
  <c r="AA56" i="4" s="1"/>
  <c r="AB57" i="4"/>
  <c r="AB56" i="4" s="1"/>
  <c r="AC57" i="4"/>
  <c r="AC56" i="4" s="1"/>
  <c r="Y65" i="4"/>
  <c r="Y60" i="4" s="1"/>
  <c r="Z65" i="4"/>
  <c r="Z60" i="4" s="1"/>
  <c r="AA65" i="4"/>
  <c r="AA60" i="4" s="1"/>
  <c r="AB65" i="4"/>
  <c r="AB60" i="4" s="1"/>
  <c r="AC65" i="4"/>
  <c r="AC60" i="4" s="1"/>
  <c r="Y73" i="4"/>
  <c r="E73" i="4" s="1"/>
  <c r="Z73" i="4"/>
  <c r="AA73" i="4"/>
  <c r="AB73" i="4"/>
  <c r="AC73" i="4"/>
  <c r="Y76" i="4"/>
  <c r="Y23" i="4" s="1"/>
  <c r="E23" i="4" s="1"/>
  <c r="Z76" i="4"/>
  <c r="Z23" i="4" s="1"/>
  <c r="AA76" i="4"/>
  <c r="AA23" i="4" s="1"/>
  <c r="AB76" i="4"/>
  <c r="AB23" i="4" s="1"/>
  <c r="AC76" i="4"/>
  <c r="AC23" i="4" s="1"/>
  <c r="Y83" i="4"/>
  <c r="Y82" i="4" s="1"/>
  <c r="Y26" i="4" s="1"/>
  <c r="E26" i="4" s="1"/>
  <c r="Z83" i="4"/>
  <c r="Z82" i="4" s="1"/>
  <c r="Z26" i="4" s="1"/>
  <c r="AA83" i="4"/>
  <c r="AA82" i="4" s="1"/>
  <c r="AA26" i="4" s="1"/>
  <c r="AB83" i="4"/>
  <c r="AB82" i="4" s="1"/>
  <c r="AB26" i="4" s="1"/>
  <c r="AC83" i="4"/>
  <c r="AC82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7" i="4"/>
  <c r="P56" i="4" s="1"/>
  <c r="Q57" i="4"/>
  <c r="Q56" i="4" s="1"/>
  <c r="R57" i="4"/>
  <c r="R56" i="4" s="1"/>
  <c r="S57" i="4"/>
  <c r="U57" i="4"/>
  <c r="U56" i="4" s="1"/>
  <c r="V57" i="4"/>
  <c r="V56" i="4" s="1"/>
  <c r="W57" i="4"/>
  <c r="W56" i="4" s="1"/>
  <c r="X57" i="4"/>
  <c r="X56" i="4" s="1"/>
  <c r="P65" i="4"/>
  <c r="P60" i="4" s="1"/>
  <c r="Q65" i="4"/>
  <c r="Q60" i="4" s="1"/>
  <c r="R65" i="4"/>
  <c r="R60" i="4" s="1"/>
  <c r="S65" i="4"/>
  <c r="S60" i="4" s="1"/>
  <c r="U65" i="4"/>
  <c r="U60" i="4" s="1"/>
  <c r="V65" i="4"/>
  <c r="V60" i="4" s="1"/>
  <c r="W65" i="4"/>
  <c r="W60" i="4" s="1"/>
  <c r="X65" i="4"/>
  <c r="X60" i="4" s="1"/>
  <c r="P73" i="4"/>
  <c r="Q73" i="4"/>
  <c r="R73" i="4"/>
  <c r="S73" i="4"/>
  <c r="U73" i="4"/>
  <c r="V73" i="4"/>
  <c r="W73" i="4"/>
  <c r="X73" i="4"/>
  <c r="P76" i="4"/>
  <c r="P23" i="4" s="1"/>
  <c r="Q76" i="4"/>
  <c r="Q23" i="4" s="1"/>
  <c r="R76" i="4"/>
  <c r="R23" i="4" s="1"/>
  <c r="S76" i="4"/>
  <c r="S23" i="4" s="1"/>
  <c r="U76" i="4"/>
  <c r="U23" i="4" s="1"/>
  <c r="V76" i="4"/>
  <c r="V23" i="4" s="1"/>
  <c r="W76" i="4"/>
  <c r="W23" i="4" s="1"/>
  <c r="X76" i="4"/>
  <c r="X23" i="4" s="1"/>
  <c r="P83" i="4"/>
  <c r="P82" i="4" s="1"/>
  <c r="P26" i="4" s="1"/>
  <c r="Q83" i="4"/>
  <c r="Q82" i="4" s="1"/>
  <c r="Q26" i="4" s="1"/>
  <c r="R83" i="4"/>
  <c r="R82" i="4" s="1"/>
  <c r="R26" i="4" s="1"/>
  <c r="S83" i="4"/>
  <c r="S82" i="4" s="1"/>
  <c r="S26" i="4" s="1"/>
  <c r="U83" i="4"/>
  <c r="U82" i="4" s="1"/>
  <c r="U26" i="4" s="1"/>
  <c r="V83" i="4"/>
  <c r="V82" i="4" s="1"/>
  <c r="V26" i="4" s="1"/>
  <c r="W83" i="4"/>
  <c r="W82" i="4" s="1"/>
  <c r="W26" i="4" s="1"/>
  <c r="X83" i="4"/>
  <c r="X82" i="4" s="1"/>
  <c r="X26" i="4" s="1"/>
  <c r="N83" i="4"/>
  <c r="N76" i="4"/>
  <c r="N73" i="4"/>
  <c r="N57" i="4"/>
  <c r="N56" i="4" s="1"/>
  <c r="N51" i="4"/>
  <c r="N46" i="4"/>
  <c r="N42" i="4"/>
  <c r="I42" i="4" s="1"/>
  <c r="N38" i="4"/>
  <c r="N37" i="4" s="1"/>
  <c r="N34" i="4"/>
  <c r="N29" i="4"/>
  <c r="N25" i="4"/>
  <c r="N24" i="4"/>
  <c r="I24" i="4" s="1"/>
  <c r="M83" i="4"/>
  <c r="M82" i="4" s="1"/>
  <c r="M26" i="4" s="1"/>
  <c r="M76" i="4"/>
  <c r="H76" i="4" s="1"/>
  <c r="M73" i="4"/>
  <c r="M65" i="4"/>
  <c r="M60" i="4" s="1"/>
  <c r="H60" i="4" s="1"/>
  <c r="M57" i="4"/>
  <c r="M56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3" i="4"/>
  <c r="L82" i="4" s="1"/>
  <c r="L26" i="4" s="1"/>
  <c r="L76" i="4"/>
  <c r="G76" i="4" s="1"/>
  <c r="L73" i="4"/>
  <c r="L65" i="4"/>
  <c r="L60" i="4" s="1"/>
  <c r="L57" i="4"/>
  <c r="L56" i="4" s="1"/>
  <c r="L51" i="4"/>
  <c r="G51" i="4" s="1"/>
  <c r="L46" i="4"/>
  <c r="L42" i="4"/>
  <c r="G42" i="4" s="1"/>
  <c r="L38" i="4"/>
  <c r="L34" i="4"/>
  <c r="L29" i="4"/>
  <c r="L25" i="4"/>
  <c r="L24" i="4"/>
  <c r="K83" i="4"/>
  <c r="K82" i="4" s="1"/>
  <c r="K26" i="4" s="1"/>
  <c r="K76" i="4"/>
  <c r="K73" i="4"/>
  <c r="K65" i="4"/>
  <c r="F65" i="4" s="1"/>
  <c r="K57" i="4"/>
  <c r="F57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G24" i="4" l="1"/>
  <c r="AF65" i="4"/>
  <c r="AZ82" i="4"/>
  <c r="AZ26" i="4" s="1"/>
  <c r="F51" i="4"/>
  <c r="I51" i="4"/>
  <c r="H51" i="4"/>
  <c r="AH83" i="4"/>
  <c r="AH82" i="4"/>
  <c r="BB26" i="4"/>
  <c r="BA82" i="4"/>
  <c r="AG83" i="4"/>
  <c r="BA37" i="4"/>
  <c r="AG37" i="4" s="1"/>
  <c r="AG38" i="4"/>
  <c r="BA56" i="4"/>
  <c r="AG56" i="4" s="1"/>
  <c r="AG57" i="4"/>
  <c r="BA23" i="4"/>
  <c r="AG23" i="4" s="1"/>
  <c r="AG76" i="4"/>
  <c r="G60" i="4"/>
  <c r="BC50" i="4"/>
  <c r="BC49" i="4" s="1"/>
  <c r="BC22" i="4" s="1"/>
  <c r="F23" i="4"/>
  <c r="F76" i="4"/>
  <c r="I76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6" i="4"/>
  <c r="F56" i="4" s="1"/>
  <c r="K60" i="4"/>
  <c r="F73" i="4"/>
  <c r="F26" i="4"/>
  <c r="G25" i="4"/>
  <c r="G34" i="4"/>
  <c r="G38" i="4"/>
  <c r="G46" i="4"/>
  <c r="G73" i="4"/>
  <c r="H24" i="4"/>
  <c r="H38" i="4"/>
  <c r="H46" i="4"/>
  <c r="H56" i="4"/>
  <c r="H73" i="4"/>
  <c r="H26" i="4"/>
  <c r="E56" i="4"/>
  <c r="X37" i="4"/>
  <c r="V37" i="4"/>
  <c r="R37" i="4"/>
  <c r="E76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6" i="4"/>
  <c r="AI57" i="4"/>
  <c r="AF56" i="4"/>
  <c r="AH57" i="4"/>
  <c r="AH65" i="4"/>
  <c r="AI73" i="4"/>
  <c r="AH73" i="4"/>
  <c r="AF76" i="4"/>
  <c r="AE76" i="4"/>
  <c r="AE82" i="4"/>
  <c r="G56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3" i="4"/>
  <c r="N82" i="4"/>
  <c r="I83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3" i="4"/>
  <c r="F83" i="4"/>
  <c r="H82" i="4"/>
  <c r="F82" i="4"/>
  <c r="H65" i="4"/>
  <c r="H57" i="4"/>
  <c r="F38" i="4"/>
  <c r="V28" i="4"/>
  <c r="V21" i="4" s="1"/>
  <c r="G83" i="4"/>
  <c r="E83" i="4"/>
  <c r="G82" i="4"/>
  <c r="E82" i="4"/>
  <c r="G65" i="4"/>
  <c r="G57" i="4"/>
  <c r="E57" i="4"/>
  <c r="E38" i="4"/>
  <c r="AE38" i="4"/>
  <c r="AH60" i="4"/>
  <c r="AF24" i="4"/>
  <c r="AH24" i="4"/>
  <c r="AH26" i="4"/>
  <c r="AE29" i="4"/>
  <c r="AF38" i="4"/>
  <c r="AH38" i="4"/>
  <c r="AF51" i="4"/>
  <c r="AH51" i="4"/>
  <c r="BA50" i="4"/>
  <c r="AH56" i="4"/>
  <c r="AF60" i="4"/>
  <c r="AI76" i="4"/>
  <c r="AE83" i="4"/>
  <c r="S56" i="4"/>
  <c r="I56" i="4" s="1"/>
  <c r="I57" i="4"/>
  <c r="AI29" i="4"/>
  <c r="AI83" i="4"/>
  <c r="AI82" i="4"/>
  <c r="AI26" i="4"/>
  <c r="AI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F60" i="4" l="1"/>
  <c r="I37" i="4"/>
  <c r="I28" i="4" s="1"/>
  <c r="BA49" i="4"/>
  <c r="BA27" i="4" s="1"/>
  <c r="AG27" i="4" s="1"/>
  <c r="AG50" i="4"/>
  <c r="BA26" i="4"/>
  <c r="AG26" i="4" s="1"/>
  <c r="AG82" i="4"/>
  <c r="G37" i="4"/>
  <c r="G28" i="4" s="1"/>
  <c r="H37" i="4"/>
  <c r="H28" i="4" s="1"/>
  <c r="F37" i="4"/>
  <c r="E28" i="4"/>
  <c r="F28" i="4"/>
  <c r="N26" i="4"/>
  <c r="I26" i="4" s="1"/>
  <c r="I82" i="4"/>
  <c r="M21" i="4"/>
  <c r="AF82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K50" i="4"/>
  <c r="F53" i="4"/>
  <c r="E55" i="4"/>
  <c r="AH49" i="4"/>
  <c r="AH27" i="4"/>
  <c r="Q22" i="4"/>
  <c r="Q20" i="4" s="1"/>
  <c r="Q27" i="4"/>
  <c r="S53" i="4"/>
  <c r="I53" i="4" s="1"/>
  <c r="L54" i="4"/>
  <c r="G55" i="4"/>
  <c r="E54" i="4" l="1"/>
  <c r="K49" i="4"/>
  <c r="K27" i="4" s="1"/>
  <c r="F50" i="4"/>
  <c r="M49" i="4"/>
  <c r="H50" i="4"/>
  <c r="L53" i="4"/>
  <c r="G54" i="4"/>
  <c r="S50" i="4"/>
  <c r="I50" i="4" s="1"/>
  <c r="AH22" i="4"/>
  <c r="S49" i="4" l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S22" i="4" l="1"/>
  <c r="S27" i="4"/>
  <c r="E50" i="4"/>
  <c r="F20" i="4"/>
  <c r="F22" i="4"/>
  <c r="G50" i="4"/>
  <c r="M20" i="4"/>
  <c r="H20" i="4" s="1"/>
  <c r="H22" i="4"/>
  <c r="S20" i="4" l="1"/>
  <c r="L22" i="4"/>
  <c r="G49" i="4"/>
  <c r="G27" i="4" s="1"/>
  <c r="L27" i="4"/>
  <c r="G22" i="4" l="1"/>
  <c r="L20" i="4"/>
  <c r="G20" i="4" s="1"/>
  <c r="AE67" i="4"/>
  <c r="AN67" i="4"/>
  <c r="AI67" i="4" s="1"/>
  <c r="AN66" i="4" l="1"/>
  <c r="AJ66" i="4" l="1"/>
  <c r="AI66" i="4"/>
  <c r="AN65" i="4"/>
  <c r="AI65" i="4" s="1"/>
  <c r="AE66" i="4" l="1"/>
  <c r="AJ65" i="4"/>
  <c r="N65" i="4"/>
  <c r="I65" i="4" s="1"/>
  <c r="AE65" i="4" l="1"/>
  <c r="AJ60" i="4"/>
  <c r="J65" i="4"/>
  <c r="AE60" i="4" l="1"/>
  <c r="AJ49" i="4"/>
  <c r="AN60" i="4"/>
  <c r="E65" i="4"/>
  <c r="J60" i="4"/>
  <c r="E60" i="4" l="1"/>
  <c r="N60" i="4"/>
  <c r="J49" i="4"/>
  <c r="AE49" i="4"/>
  <c r="AJ27" i="4"/>
  <c r="AE27" i="4" s="1"/>
  <c r="AJ22" i="4"/>
  <c r="AN49" i="4"/>
  <c r="AI60" i="4"/>
  <c r="AI49" i="4" l="1"/>
  <c r="AN27" i="4"/>
  <c r="AI27" i="4" s="1"/>
  <c r="AN22" i="4"/>
  <c r="AJ20" i="4"/>
  <c r="AE20" i="4" s="1"/>
  <c r="AE22" i="4"/>
  <c r="I60" i="4"/>
  <c r="N49" i="4"/>
  <c r="J22" i="4"/>
  <c r="J27" i="4"/>
  <c r="E49" i="4"/>
  <c r="E27" i="4" s="1"/>
  <c r="E22" i="4" l="1"/>
  <c r="J20" i="4"/>
  <c r="E20" i="4" s="1"/>
  <c r="N27" i="4"/>
  <c r="N22" i="4"/>
  <c r="I49" i="4"/>
  <c r="I27" i="4" s="1"/>
  <c r="AI22" i="4"/>
  <c r="AN20" i="4"/>
  <c r="AI20" i="4" s="1"/>
  <c r="I22" i="4" l="1"/>
  <c r="N20" i="4"/>
  <c r="I20" i="4" s="1"/>
</calcChain>
</file>

<file path=xl/sharedStrings.xml><?xml version="1.0" encoding="utf-8"?>
<sst xmlns="http://schemas.openxmlformats.org/spreadsheetml/2006/main" count="521" uniqueCount="243">
  <si>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</si>
  <si>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</si>
  <si>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</si>
  <si>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</si>
  <si>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</si>
  <si>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</si>
  <si>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</si>
  <si>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</si>
  <si>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</si>
  <si>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</si>
  <si>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</si>
  <si>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</si>
  <si>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</si>
  <si>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</si>
  <si>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</si>
  <si>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</si>
  <si>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</si>
  <si>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</si>
  <si>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</si>
  <si>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</si>
  <si>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</si>
  <si>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</si>
  <si>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</si>
  <si>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</si>
  <si>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</si>
  <si>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</si>
  <si>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</si>
  <si>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</si>
  <si>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</si>
  <si>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</si>
  <si>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</si>
  <si>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</si>
  <si>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</si>
  <si>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</si>
  <si>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</si>
  <si>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</si>
  <si>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</si>
  <si>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</si>
  <si>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</si>
  <si>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</si>
  <si>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</si>
  <si>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</si>
  <si>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</si>
  <si>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</si>
  <si>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</si>
  <si>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</si>
  <si>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</si>
  <si>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</si>
  <si>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</si>
  <si>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</si>
  <si>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</si>
  <si>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</si>
  <si>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</si>
  <si>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</si>
  <si>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</si>
  <si>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</si>
  <si>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</si>
  <si>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</si>
  <si>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</si>
  <si>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</si>
  <si>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</si>
  <si>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</si>
  <si>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</si>
  <si>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</si>
  <si>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</si>
  <si>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</si>
  <si>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</si>
  <si>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</si>
  <si>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</si>
  <si>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</si>
  <si>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</si>
  <si>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</si>
  <si>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</si>
  <si>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</si>
  <si>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</si>
  <si>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</si>
  <si>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</si>
  <si>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</si>
  <si>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</si>
  <si>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</si>
  <si>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</si>
  <si>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</si>
  <si>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</si>
  <si>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</si>
  <si>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</si>
  <si>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</si>
  <si>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</si>
  <si>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</si>
  <si>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</si>
  <si>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</si>
  <si>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</si>
  <si>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</si>
  <si>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</si>
  <si>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</si>
  <si>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</si>
  <si>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</si>
  <si>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</si>
  <si>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</si>
  <si>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</si>
  <si>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</si>
  <si>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</si>
  <si>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</si>
  <si>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</si>
  <si>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</si>
  <si>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</si>
  <si>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</si>
  <si>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</si>
  <si>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</si>
  <si>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</si>
  <si>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</si>
  <si>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</si>
  <si>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</si>
  <si>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</si>
  <si>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</si>
  <si>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</si>
  <si>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</si>
  <si>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</si>
  <si>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</si>
  <si>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</si>
  <si>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</si>
  <si>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</si>
  <si>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</si>
  <si>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</si>
  <si>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</si>
  <si>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</si>
  <si>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</si>
  <si>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</si>
  <si>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</si>
  <si>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</si>
  <si>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</si>
  <si>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</si>
  <si>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</si>
  <si>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</si>
  <si>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</si>
  <si>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</si>
  <si>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</si>
  <si>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</si>
  <si>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</si>
  <si>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</si>
  <si>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</si>
  <si>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</si>
  <si>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</si>
  <si>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</si>
  <si>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</si>
  <si>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</si>
  <si>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</si>
  <si>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</si>
  <si>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</si>
  <si>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</si>
  <si>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</si>
  <si>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</si>
  <si>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</si>
  <si>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</si>
  <si>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</si>
  <si>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</si>
  <si>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</si>
  <si>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</si>
  <si>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</si>
  <si>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</si>
  <si>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</si>
  <si>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</si>
  <si>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</si>
  <si>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</si>
  <si>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</si>
  <si>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</si>
  <si>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</si>
  <si>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</si>
  <si>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</si>
  <si>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</si>
  <si>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</si>
  <si>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</si>
  <si>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</si>
  <si>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</si>
  <si>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</si>
  <si>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</si>
  <si>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</si>
  <si>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</si>
  <si>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</si>
  <si>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</si>
  <si>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</si>
  <si>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</si>
  <si>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</si>
  <si>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</si>
  <si>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</si>
  <si>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</si>
  <si>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</si>
  <si>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</si>
  <si>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</si>
  <si>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</si>
  <si>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</si>
  <si>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</si>
  <si>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</si>
  <si>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</si>
  <si>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</si>
  <si>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</si>
  <si>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</si>
  <si>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</si>
  <si>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</si>
  <si>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</si>
  <si>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</si>
  <si>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</si>
  <si>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</si>
  <si>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</si>
  <si>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</si>
  <si>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</si>
  <si>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</si>
  <si>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</si>
  <si>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</si>
  <si>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</si>
  <si>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</si>
  <si>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</si>
  <si>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</si>
  <si>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</si>
  <si>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</si>
  <si>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</si>
  <si>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</si>
  <si>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</si>
  <si>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</si>
  <si>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</si>
  <si>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</si>
  <si>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</si>
  <si>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</si>
  <si>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</si>
  <si>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</si>
  <si>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</si>
  <si>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</si>
  <si>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</si>
  <si>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</si>
  <si>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</si>
  <si>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</si>
  <si>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</si>
  <si>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</si>
  <si>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</si>
  <si>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</si>
  <si>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</si>
  <si>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</si>
  <si>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</si>
  <si>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</si>
  <si>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И.о. генерального директора</t>
  </si>
  <si>
    <t>В.В. Кудрявцев</t>
  </si>
  <si>
    <t xml:space="preserve">Экономист </t>
  </si>
  <si>
    <t xml:space="preserve">О.А. Софронова </t>
  </si>
  <si>
    <t>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</si>
</sst>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41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7" fillId="32" borderId="2" xfId="3" applyNumberFormat="1" applyFont="1" applyFill="1" applyBorder="1" applyAlignment="1">
      <alignment horizontal="center" vertical="center"/>
    </xf>
    <xf numFmtId="49" fontId="37" fillId="33" borderId="2" xfId="3" applyNumberFormat="1" applyFont="1" applyFill="1" applyBorder="1" applyAlignment="1">
      <alignment horizontal="center" vertical="center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7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8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7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8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39" borderId="7" xfId="0" applyNumberFormat="1" applyFont="1" applyFill="1" applyBorder="1" applyAlignment="1">
      <alignment horizontal="center" vertical="center" wrapText="1"/>
    </xf>
    <xf numFmtId="4" fontId="39" fillId="39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39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39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39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7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8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39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28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37" fillId="40" borderId="2" xfId="3" applyNumberFormat="1" applyFont="1" applyFill="1" applyBorder="1" applyAlignment="1">
      <alignment horizontal="center" vertical="center"/>
    </xf>
    <xf numFmtId="4" fontId="40" fillId="41" borderId="6" xfId="2" applyNumberFormat="1" applyFont="1" applyFill="1" applyBorder="1" applyAlignment="1">
      <alignment horizontal="center" vertical="center"/>
    </xf>
    <xf numFmtId="4" fontId="40" fillId="41" borderId="24" xfId="1" applyNumberFormat="1" applyFont="1" applyFill="1" applyBorder="1" applyAlignment="1">
      <alignment horizontal="center" vertical="center"/>
    </xf>
    <xf numFmtId="4" fontId="40" fillId="41" borderId="2" xfId="1" applyNumberFormat="1" applyFont="1" applyFill="1" applyBorder="1" applyAlignment="1">
      <alignment horizontal="center" vertical="center"/>
    </xf>
    <xf numFmtId="4" fontId="40" fillId="41" borderId="25" xfId="1" applyNumberFormat="1" applyFont="1" applyFill="1" applyBorder="1" applyAlignment="1">
      <alignment horizontal="center" vertical="center"/>
    </xf>
    <xf numFmtId="4" fontId="40" fillId="41" borderId="7" xfId="2" applyNumberFormat="1" applyFont="1" applyFill="1" applyBorder="1" applyAlignment="1">
      <alignment horizontal="center" vertical="center"/>
    </xf>
    <xf numFmtId="4" fontId="40" fillId="41" borderId="29" xfId="2" applyNumberFormat="1" applyFont="1" applyFill="1" applyBorder="1" applyAlignment="1">
      <alignment horizontal="center" vertical="center"/>
    </xf>
    <xf numFmtId="4" fontId="40" fillId="41" borderId="2" xfId="2" applyNumberFormat="1" applyFont="1" applyFill="1" applyBorder="1" applyAlignment="1">
      <alignment horizontal="center" vertical="center"/>
    </xf>
    <xf numFmtId="4" fontId="39" fillId="41" borderId="24" xfId="1" applyNumberFormat="1" applyFont="1" applyFill="1" applyBorder="1" applyAlignment="1">
      <alignment horizontal="center" vertical="center"/>
    </xf>
    <xf numFmtId="4" fontId="39" fillId="41" borderId="2" xfId="1" applyNumberFormat="1" applyFont="1" applyFill="1" applyBorder="1" applyAlignment="1">
      <alignment horizontal="center" vertical="center"/>
    </xf>
    <xf numFmtId="4" fontId="39" fillId="41" borderId="25" xfId="1" applyNumberFormat="1" applyFont="1" applyFill="1" applyBorder="1" applyAlignment="1">
      <alignment horizontal="center" vertical="center"/>
    </xf>
    <xf numFmtId="0" fontId="3" fillId="41" borderId="0" xfId="1" applyNumberFormat="1" applyFont="1" applyFill="1"/>
    <xf numFmtId="4" fontId="41" fillId="41" borderId="5" xfId="4" applyNumberFormat="1" applyFont="1" applyFill="1" applyBorder="1" applyAlignment="1">
      <alignment horizontal="center" vertical="center"/>
    </xf>
    <xf numFmtId="4" fontId="41" fillId="41" borderId="2" xfId="4" applyNumberFormat="1" applyFont="1" applyFill="1" applyBorder="1" applyAlignment="1">
      <alignment horizontal="center" vertical="center"/>
    </xf>
    <xf numFmtId="4" fontId="41" fillId="41" borderId="25" xfId="4" applyNumberFormat="1" applyFont="1" applyFill="1" applyBorder="1" applyAlignment="1">
      <alignment horizontal="center" vertical="center"/>
    </xf>
    <xf numFmtId="4" fontId="40" fillId="41" borderId="5" xfId="2" applyNumberFormat="1" applyFont="1" applyFill="1" applyBorder="1" applyAlignment="1">
      <alignment horizontal="center" vertical="center"/>
    </xf>
    <xf numFmtId="4" fontId="40" fillId="41" borderId="25" xfId="2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6" fontId="40" fillId="0" borderId="5" xfId="2" applyNumberFormat="1" applyFont="1" applyBorder="1" applyAlignment="1">
      <alignment horizontal="center" vertical="center"/>
    </xf>
    <xf numFmtId="166" fontId="39" fillId="0" borderId="2" xfId="1" applyNumberFormat="1" applyFont="1" applyBorder="1" applyAlignment="1">
      <alignment horizontal="center" vertical="center"/>
    </xf>
    <xf numFmtId="166" fontId="39" fillId="0" borderId="25" xfId="1" applyNumberFormat="1" applyFont="1" applyBorder="1" applyAlignment="1">
      <alignment horizontal="center" vertical="center"/>
    </xf>
    <xf numFmtId="166" fontId="39" fillId="37" borderId="2" xfId="0" applyNumberFormat="1" applyFont="1" applyFill="1" applyBorder="1" applyAlignment="1">
      <alignment horizontal="center" vertical="center" wrapText="1"/>
    </xf>
    <xf numFmtId="166" fontId="39" fillId="37" borderId="25" xfId="0" applyNumberFormat="1" applyFont="1" applyFill="1" applyBorder="1" applyAlignment="1">
      <alignment horizontal="center" vertical="center" wrapText="1"/>
    </xf>
    <xf numFmtId="166" fontId="39" fillId="37" borderId="5" xfId="0" applyNumberFormat="1" applyFont="1" applyFill="1" applyBorder="1" applyAlignment="1">
      <alignment horizontal="center" vertical="center" wrapText="1"/>
    </xf>
    <xf numFmtId="167" fontId="39" fillId="37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39" borderId="24" xfId="1" applyNumberFormat="1" applyFont="1" applyFill="1" applyBorder="1" applyAlignment="1">
      <alignment horizontal="center" vertical="center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40" fillId="39" borderId="7" xfId="2" applyNumberFormat="1" applyFont="1" applyFill="1" applyBorder="1" applyAlignment="1">
      <alignment horizontal="center" vertical="center"/>
    </xf>
    <xf numFmtId="4" fontId="43" fillId="39" borderId="7" xfId="4" applyNumberFormat="1" applyFont="1" applyFill="1" applyBorder="1" applyAlignment="1">
      <alignment horizontal="center" vertical="center"/>
    </xf>
    <xf numFmtId="4" fontId="39" fillId="39" borderId="7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0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49" fontId="37" fillId="30" borderId="39" xfId="3" applyNumberFormat="1" applyFont="1" applyFill="1" applyBorder="1" applyAlignment="1">
      <alignment horizontal="center" vertical="center"/>
    </xf>
    <xf numFmtId="49" fontId="37" fillId="31" borderId="39" xfId="3" applyNumberFormat="1" applyFont="1" applyFill="1" applyBorder="1" applyAlignment="1">
      <alignment horizontal="center" vertical="center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0" borderId="39" xfId="3" applyNumberFormat="1" applyFont="1" applyFill="1" applyBorder="1" applyAlignment="1">
      <alignment horizontal="center" vertical="center"/>
    </xf>
    <xf numFmtId="166" fontId="39" fillId="28" borderId="24" xfId="0" applyNumberFormat="1" applyFont="1" applyFill="1" applyBorder="1" applyAlignment="1">
      <alignment horizontal="center" vertical="center" wrapText="1"/>
    </xf>
    <xf numFmtId="49" fontId="38" fillId="34" borderId="39" xfId="3" applyNumberFormat="1" applyFont="1" applyFill="1" applyBorder="1" applyAlignment="1">
      <alignment horizontal="center" vertical="center"/>
    </xf>
    <xf numFmtId="166" fontId="39" fillId="28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6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6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49" fontId="44" fillId="0" borderId="24" xfId="3" applyNumberFormat="1" applyFont="1" applyFill="1" applyBorder="1" applyAlignment="1">
      <alignment horizontal="center" vertical="center"/>
    </xf>
    <xf numFmtId="49" fontId="44" fillId="25" borderId="24" xfId="3" applyNumberFormat="1" applyFont="1" applyFill="1" applyBorder="1" applyAlignment="1">
      <alignment horizontal="center" vertical="center"/>
    </xf>
    <xf numFmtId="49" fontId="35" fillId="25" borderId="2" xfId="0" applyNumberFormat="1" applyFont="1" applyFill="1" applyBorder="1" applyAlignment="1">
      <alignment horizontal="left" vertical="center" wrapText="1"/>
    </xf>
    <xf numFmtId="49" fontId="44" fillId="25" borderId="2" xfId="3" applyNumberFormat="1" applyFont="1" applyFill="1" applyBorder="1" applyAlignment="1">
      <alignment horizontal="center" vertical="center"/>
    </xf>
    <xf numFmtId="49" fontId="44" fillId="26" borderId="24" xfId="3" applyNumberFormat="1" applyFont="1" applyFill="1" applyBorder="1" applyAlignment="1">
      <alignment horizontal="center" vertical="center"/>
    </xf>
    <xf numFmtId="49" fontId="44" fillId="27" borderId="24" xfId="3" applyNumberFormat="1" applyFont="1" applyFill="1" applyBorder="1" applyAlignment="1">
      <alignment horizontal="center" vertical="center"/>
    </xf>
    <xf numFmtId="49" fontId="44" fillId="28" borderId="24" xfId="3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6" fillId="2" borderId="2" xfId="0" applyNumberFormat="1" applyFont="1" applyFill="1" applyBorder="1" applyAlignment="1">
      <alignment horizontal="right" vertical="center" wrapText="1"/>
    </xf>
    <xf numFmtId="49" fontId="47" fillId="26" borderId="2" xfId="0" applyNumberFormat="1" applyFont="1" applyFill="1" applyBorder="1" applyAlignment="1">
      <alignment horizontal="left" vertical="center" wrapText="1"/>
    </xf>
    <xf numFmtId="0" fontId="48" fillId="26" borderId="2" xfId="3" applyNumberFormat="1" applyFont="1" applyFill="1" applyBorder="1" applyAlignment="1">
      <alignment horizontal="center" vertical="center"/>
    </xf>
    <xf numFmtId="4" fontId="40" fillId="2" borderId="7" xfId="0" applyNumberFormat="1" applyFont="1" applyFill="1" applyBorder="1" applyAlignment="1">
      <alignment horizontal="center" vertical="center" wrapText="1"/>
    </xf>
    <xf numFmtId="4" fontId="40" fillId="2" borderId="29" xfId="0" applyNumberFormat="1" applyFont="1" applyFill="1" applyBorder="1" applyAlignment="1">
      <alignment horizontal="center" vertical="center" wrapText="1"/>
    </xf>
    <xf numFmtId="4" fontId="40" fillId="29" borderId="44" xfId="2" applyNumberFormat="1" applyFont="1" applyFill="1" applyBorder="1" applyAlignment="1">
      <alignment horizontal="center" vertical="center"/>
    </xf>
    <xf numFmtId="4" fontId="40" fillId="2" borderId="45" xfId="0" applyNumberFormat="1" applyFont="1" applyFill="1" applyBorder="1" applyAlignment="1">
      <alignment horizontal="center" vertical="center" wrapText="1"/>
    </xf>
    <xf numFmtId="4" fontId="39" fillId="28" borderId="7" xfId="45" applyNumberFormat="1" applyFont="1" applyFill="1" applyBorder="1" applyAlignment="1">
      <alignment horizontal="center" vertical="center"/>
    </xf>
    <xf numFmtId="166" fontId="39" fillId="2" borderId="7" xfId="0" applyNumberFormat="1" applyFont="1" applyFill="1" applyBorder="1" applyAlignment="1">
      <alignment horizontal="center" vertical="center" wrapText="1"/>
    </xf>
    <xf numFmtId="166" fontId="39" fillId="2" borderId="29" xfId="0" applyNumberFormat="1" applyFont="1" applyFill="1" applyBorder="1" applyAlignment="1">
      <alignment horizontal="center" vertical="center" wrapText="1"/>
    </xf>
    <xf numFmtId="166" fontId="39" fillId="39" borderId="24" xfId="0" applyNumberFormat="1" applyFont="1" applyFill="1" applyBorder="1" applyAlignment="1">
      <alignment horizontal="center" vertical="center" wrapText="1"/>
    </xf>
    <xf numFmtId="166" fontId="39" fillId="27" borderId="2" xfId="0" applyNumberFormat="1" applyFont="1" applyFill="1" applyBorder="1" applyAlignment="1">
      <alignment horizontal="center" vertical="center" wrapText="1"/>
    </xf>
    <xf numFmtId="166" fontId="39" fillId="27" borderId="25" xfId="0" applyNumberFormat="1" applyFont="1" applyFill="1" applyBorder="1" applyAlignment="1">
      <alignment horizontal="center" vertical="center" wrapText="1"/>
    </xf>
    <xf numFmtId="166" fontId="39" fillId="26" borderId="2" xfId="0" applyNumberFormat="1" applyFont="1" applyFill="1" applyBorder="1" applyAlignment="1">
      <alignment horizontal="center" vertical="center" wrapText="1"/>
    </xf>
    <xf numFmtId="166" fontId="39" fillId="26" borderId="25" xfId="0" applyNumberFormat="1" applyFont="1" applyFill="1" applyBorder="1" applyAlignment="1">
      <alignment horizontal="center" vertical="center" wrapText="1"/>
    </xf>
    <xf numFmtId="4" fontId="39" fillId="26" borderId="24" xfId="1" applyNumberFormat="1" applyFont="1" applyFill="1" applyBorder="1" applyAlignment="1">
      <alignment horizontal="center" vertical="center"/>
    </xf>
    <xf numFmtId="167" fontId="39" fillId="37" borderId="39" xfId="0" applyNumberFormat="1" applyFont="1" applyFill="1" applyBorder="1" applyAlignment="1">
      <alignment horizontal="center" vertical="center" wrapText="1"/>
    </xf>
    <xf numFmtId="167" fontId="39" fillId="25" borderId="39" xfId="0" applyNumberFormat="1" applyFont="1" applyFill="1" applyBorder="1" applyAlignment="1">
      <alignment horizontal="center" vertical="center" wrapText="1"/>
    </xf>
    <xf numFmtId="167" fontId="39" fillId="26" borderId="39" xfId="0" applyNumberFormat="1" applyFont="1" applyFill="1" applyBorder="1" applyAlignment="1">
      <alignment horizontal="center" vertical="center" wrapText="1"/>
    </xf>
    <xf numFmtId="167" fontId="39" fillId="27" borderId="39" xfId="0" applyNumberFormat="1" applyFont="1" applyFill="1" applyBorder="1" applyAlignment="1">
      <alignment horizontal="center" vertical="center" wrapText="1"/>
    </xf>
    <xf numFmtId="167" fontId="40" fillId="28" borderId="39" xfId="2" applyNumberFormat="1" applyFont="1" applyFill="1" applyBorder="1" applyAlignment="1">
      <alignment horizontal="center" vertical="center"/>
    </xf>
    <xf numFmtId="167" fontId="40" fillId="2" borderId="39" xfId="2" applyNumberFormat="1" applyFont="1" applyFill="1" applyBorder="1" applyAlignment="1">
      <alignment horizontal="center" vertical="center"/>
    </xf>
    <xf numFmtId="167" fontId="40" fillId="41" borderId="39" xfId="2" applyNumberFormat="1" applyFont="1" applyFill="1" applyBorder="1" applyAlignment="1">
      <alignment horizontal="center" vertical="center"/>
    </xf>
    <xf numFmtId="167" fontId="40" fillId="0" borderId="39" xfId="2" applyNumberFormat="1" applyFont="1" applyBorder="1" applyAlignment="1">
      <alignment horizontal="center" vertical="center"/>
    </xf>
    <xf numFmtId="167" fontId="40" fillId="38" borderId="39" xfId="2" applyNumberFormat="1" applyFont="1" applyFill="1" applyBorder="1" applyAlignment="1">
      <alignment horizontal="center" vertical="center"/>
    </xf>
    <xf numFmtId="167" fontId="41" fillId="41" borderId="39" xfId="4" applyNumberFormat="1" applyFont="1" applyFill="1" applyBorder="1" applyAlignment="1">
      <alignment horizontal="center" vertical="center"/>
    </xf>
    <xf numFmtId="167" fontId="40" fillId="26" borderId="39" xfId="2" applyNumberFormat="1" applyFont="1" applyFill="1" applyBorder="1" applyAlignment="1">
      <alignment horizontal="center" vertical="center"/>
    </xf>
    <xf numFmtId="167" fontId="43" fillId="27" borderId="39" xfId="4" applyNumberFormat="1" applyFont="1" applyFill="1" applyBorder="1" applyAlignment="1">
      <alignment horizontal="center" vertical="center"/>
    </xf>
    <xf numFmtId="167" fontId="39" fillId="28" borderId="39" xfId="0" applyNumberFormat="1" applyFont="1" applyFill="1" applyBorder="1" applyAlignment="1">
      <alignment horizontal="center" vertical="center" wrapText="1"/>
    </xf>
    <xf numFmtId="167" fontId="39" fillId="28" borderId="39" xfId="45" applyNumberFormat="1" applyFont="1" applyFill="1" applyBorder="1" applyAlignment="1">
      <alignment horizontal="center" vertical="center"/>
    </xf>
    <xf numFmtId="167" fontId="39" fillId="29" borderId="39" xfId="2" applyNumberFormat="1" applyFont="1" applyFill="1" applyBorder="1" applyAlignment="1">
      <alignment horizontal="center" vertical="center"/>
    </xf>
    <xf numFmtId="167" fontId="41" fillId="0" borderId="39" xfId="4" applyNumberFormat="1" applyFont="1" applyFill="1" applyBorder="1" applyAlignment="1">
      <alignment horizontal="center" vertical="center"/>
    </xf>
    <xf numFmtId="167" fontId="40" fillId="29" borderId="39" xfId="2" applyNumberFormat="1" applyFont="1" applyFill="1" applyBorder="1" applyAlignment="1">
      <alignment horizontal="center" vertical="center"/>
    </xf>
    <xf numFmtId="167" fontId="40" fillId="27" borderId="39" xfId="4" applyNumberFormat="1" applyFont="1" applyFill="1" applyBorder="1" applyAlignment="1">
      <alignment horizontal="center" vertical="center"/>
    </xf>
    <xf numFmtId="167" fontId="39" fillId="26" borderId="39" xfId="2" applyNumberFormat="1" applyFont="1" applyFill="1" applyBorder="1" applyAlignment="1">
      <alignment horizontal="center" vertical="center"/>
    </xf>
    <xf numFmtId="166" fontId="39" fillId="25" borderId="5" xfId="0" applyNumberFormat="1" applyFont="1" applyFill="1" applyBorder="1" applyAlignment="1">
      <alignment horizontal="center" vertical="center" wrapText="1"/>
    </xf>
    <xf numFmtId="166" fontId="39" fillId="26" borderId="5" xfId="0" applyNumberFormat="1" applyFont="1" applyFill="1" applyBorder="1" applyAlignment="1">
      <alignment horizontal="center" vertical="center" wrapText="1"/>
    </xf>
    <xf numFmtId="166" fontId="39" fillId="27" borderId="5" xfId="0" applyNumberFormat="1" applyFont="1" applyFill="1" applyBorder="1" applyAlignment="1">
      <alignment horizontal="center" vertical="center" wrapText="1"/>
    </xf>
    <xf numFmtId="166" fontId="40" fillId="28" borderId="5" xfId="2" applyNumberFormat="1" applyFont="1" applyFill="1" applyBorder="1" applyAlignment="1">
      <alignment horizontal="center" vertical="center"/>
    </xf>
    <xf numFmtId="166" fontId="40" fillId="2" borderId="6" xfId="2" applyNumberFormat="1" applyFont="1" applyFill="1" applyBorder="1" applyAlignment="1">
      <alignment horizontal="center" vertical="center"/>
    </xf>
    <xf numFmtId="166" fontId="40" fillId="41" borderId="6" xfId="2" applyNumberFormat="1" applyFont="1" applyFill="1" applyBorder="1" applyAlignment="1">
      <alignment horizontal="center" vertical="center"/>
    </xf>
    <xf numFmtId="166" fontId="40" fillId="38" borderId="5" xfId="2" applyNumberFormat="1" applyFont="1" applyFill="1" applyBorder="1" applyAlignment="1">
      <alignment horizontal="center" vertical="center"/>
    </xf>
    <xf numFmtId="166" fontId="40" fillId="0" borderId="6" xfId="2" applyNumberFormat="1" applyFont="1" applyBorder="1" applyAlignment="1">
      <alignment horizontal="center" vertical="center"/>
    </xf>
    <xf numFmtId="166" fontId="41" fillId="41" borderId="5" xfId="4" applyNumberFormat="1" applyFont="1" applyFill="1" applyBorder="1" applyAlignment="1">
      <alignment horizontal="center" vertical="center"/>
    </xf>
    <xf numFmtId="166" fontId="40" fillId="26" borderId="2" xfId="2" applyNumberFormat="1" applyFont="1" applyFill="1" applyBorder="1" applyAlignment="1">
      <alignment horizontal="center" vertical="center"/>
    </xf>
    <xf numFmtId="166" fontId="43" fillId="27" borderId="2" xfId="4" applyNumberFormat="1" applyFont="1" applyFill="1" applyBorder="1" applyAlignment="1">
      <alignment horizontal="center" vertical="center"/>
    </xf>
    <xf numFmtId="166" fontId="39" fillId="28" borderId="5" xfId="0" applyNumberFormat="1" applyFont="1" applyFill="1" applyBorder="1" applyAlignment="1">
      <alignment horizontal="center" vertical="center" wrapText="1"/>
    </xf>
    <xf numFmtId="166" fontId="39" fillId="28" borderId="5" xfId="45" applyNumberFormat="1" applyFont="1" applyFill="1" applyBorder="1" applyAlignment="1">
      <alignment horizontal="center" vertical="center"/>
    </xf>
    <xf numFmtId="166" fontId="39" fillId="29" borderId="5" xfId="2" applyNumberFormat="1" applyFont="1" applyFill="1" applyBorder="1" applyAlignment="1">
      <alignment horizontal="center" vertical="center"/>
    </xf>
    <xf numFmtId="166" fontId="40" fillId="41" borderId="5" xfId="2" applyNumberFormat="1" applyFont="1" applyFill="1" applyBorder="1" applyAlignment="1">
      <alignment horizontal="center" vertical="center"/>
    </xf>
    <xf numFmtId="166" fontId="40" fillId="29" borderId="5" xfId="2" applyNumberFormat="1" applyFont="1" applyFill="1" applyBorder="1" applyAlignment="1">
      <alignment horizontal="center" vertical="center"/>
    </xf>
    <xf numFmtId="166" fontId="40" fillId="27" borderId="5" xfId="4" applyNumberFormat="1" applyFont="1" applyFill="1" applyBorder="1" applyAlignment="1">
      <alignment horizontal="center" vertical="center"/>
    </xf>
    <xf numFmtId="166" fontId="40" fillId="26" borderId="5" xfId="2" applyNumberFormat="1" applyFont="1" applyFill="1" applyBorder="1" applyAlignment="1">
      <alignment horizontal="center" vertical="center"/>
    </xf>
    <xf numFmtId="166" fontId="39" fillId="26" borderId="5" xfId="2" applyNumberFormat="1" applyFont="1" applyFill="1" applyBorder="1" applyAlignment="1">
      <alignment horizontal="center" vertical="center"/>
    </xf>
    <xf numFmtId="49" fontId="44" fillId="42" borderId="2" xfId="3" applyNumberFormat="1" applyFont="1" applyFill="1" applyBorder="1" applyAlignment="1">
      <alignment horizontal="center" vertical="center"/>
    </xf>
    <xf numFmtId="49" fontId="34" fillId="42" borderId="43" xfId="0" applyNumberFormat="1" applyFont="1" applyFill="1" applyBorder="1" applyAlignment="1">
      <alignment horizontal="left" vertical="center" wrapText="1"/>
    </xf>
    <xf numFmtId="0" fontId="44" fillId="42" borderId="3" xfId="3" applyNumberFormat="1" applyFont="1" applyFill="1" applyBorder="1" applyAlignment="1">
      <alignment horizontal="center" vertical="center"/>
    </xf>
    <xf numFmtId="166" fontId="39" fillId="42" borderId="5" xfId="2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49" fontId="34" fillId="43" borderId="7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0" fontId="3" fillId="42" borderId="0" xfId="1" applyNumberFormat="1" applyFont="1" applyFill="1"/>
    <xf numFmtId="4" fontId="40" fillId="26" borderId="24" xfId="1" applyNumberFormat="1" applyFont="1" applyFill="1" applyBorder="1" applyAlignment="1">
      <alignment horizontal="center" vertical="center"/>
    </xf>
    <xf numFmtId="4" fontId="39" fillId="26" borderId="24" xfId="0" applyNumberFormat="1" applyFont="1" applyFill="1" applyBorder="1" applyAlignment="1">
      <alignment horizontal="center" vertical="center" wrapText="1"/>
    </xf>
    <xf numFmtId="4" fontId="39" fillId="26" borderId="7" xfId="0" applyNumberFormat="1" applyFont="1" applyFill="1" applyBorder="1" applyAlignment="1">
      <alignment horizontal="center" vertical="center" wrapText="1"/>
    </xf>
    <xf numFmtId="4" fontId="39" fillId="26" borderId="29" xfId="0" applyNumberFormat="1" applyFont="1" applyFill="1" applyBorder="1" applyAlignment="1">
      <alignment horizontal="center" vertical="center" wrapText="1"/>
    </xf>
    <xf numFmtId="4" fontId="39" fillId="26" borderId="2" xfId="1" applyNumberFormat="1" applyFont="1" applyFill="1" applyBorder="1" applyAlignment="1">
      <alignment horizontal="center" vertical="center"/>
    </xf>
    <xf numFmtId="167" fontId="39" fillId="26" borderId="2" xfId="1" applyNumberFormat="1" applyFont="1" applyFill="1" applyBorder="1" applyAlignment="1">
      <alignment horizontal="center" vertical="center"/>
    </xf>
    <xf numFmtId="4" fontId="39" fillId="26" borderId="25" xfId="1" applyNumberFormat="1" applyFont="1" applyFill="1" applyBorder="1" applyAlignment="1">
      <alignment horizontal="center" vertical="center"/>
    </xf>
    <xf numFmtId="4" fontId="39" fillId="26" borderId="7" xfId="45" applyNumberFormat="1" applyFont="1" applyFill="1" applyBorder="1" applyAlignment="1">
      <alignment horizontal="center" vertical="center"/>
    </xf>
    <xf numFmtId="4" fontId="39" fillId="26" borderId="24" xfId="45" applyNumberFormat="1" applyFont="1" applyFill="1" applyBorder="1" applyAlignment="1">
      <alignment horizontal="center" vertical="center"/>
    </xf>
    <xf numFmtId="0" fontId="3" fillId="26" borderId="0" xfId="1" applyNumberFormat="1" applyFont="1" applyFill="1"/>
    <xf numFmtId="4" fontId="40" fillId="26" borderId="7" xfId="2" applyNumberFormat="1" applyFont="1" applyFill="1" applyBorder="1" applyAlignment="1">
      <alignment horizontal="center" vertical="center"/>
    </xf>
    <xf numFmtId="4" fontId="40" fillId="29" borderId="18" xfId="2" applyNumberFormat="1" applyFont="1" applyFill="1" applyBorder="1" applyAlignment="1">
      <alignment horizontal="center" vertical="center"/>
    </xf>
    <xf numFmtId="4" fontId="40" fillId="0" borderId="19" xfId="2" applyNumberFormat="1" applyFont="1" applyBorder="1" applyAlignment="1">
      <alignment horizontal="center" vertical="center"/>
    </xf>
    <xf numFmtId="4" fontId="40" fillId="39" borderId="24" xfId="0" applyNumberFormat="1" applyFont="1" applyFill="1" applyBorder="1" applyAlignment="1">
      <alignment horizontal="center" vertical="center" wrapText="1"/>
    </xf>
    <xf numFmtId="4" fontId="39" fillId="39" borderId="33" xfId="0" applyNumberFormat="1" applyFont="1" applyFill="1" applyBorder="1" applyAlignment="1">
      <alignment horizontal="center" vertical="center" wrapText="1"/>
    </xf>
    <xf numFmtId="4" fontId="39" fillId="39" borderId="34" xfId="0" applyNumberFormat="1" applyFont="1" applyFill="1" applyBorder="1" applyAlignment="1">
      <alignment horizontal="center" vertical="center" wrapText="1"/>
    </xf>
    <xf numFmtId="4" fontId="39" fillId="39" borderId="34" xfId="45" applyNumberFormat="1" applyFont="1" applyFill="1" applyBorder="1" applyAlignment="1">
      <alignment horizontal="center" vertical="center"/>
    </xf>
    <xf numFmtId="4" fontId="41" fillId="39" borderId="7" xfId="4" applyNumberFormat="1" applyFont="1" applyFill="1" applyBorder="1" applyAlignment="1">
      <alignment horizontal="center" vertical="center"/>
    </xf>
    <xf numFmtId="4" fontId="39" fillId="28" borderId="7" xfId="0" applyNumberFormat="1" applyFont="1" applyFill="1" applyBorder="1" applyAlignment="1">
      <alignment horizontal="center" vertical="center" wrapText="1"/>
    </xf>
    <xf numFmtId="166" fontId="39" fillId="28" borderId="2" xfId="0" applyNumberFormat="1" applyFont="1" applyFill="1" applyBorder="1" applyAlignment="1">
      <alignment horizontal="center" vertical="center" wrapText="1"/>
    </xf>
    <xf numFmtId="4" fontId="39" fillId="28" borderId="24" xfId="0" applyNumberFormat="1" applyFont="1" applyFill="1" applyBorder="1" applyAlignment="1">
      <alignment horizontal="center" vertical="center" wrapText="1"/>
    </xf>
    <xf numFmtId="167" fontId="34" fillId="28" borderId="34" xfId="0" applyNumberFormat="1" applyFont="1" applyFill="1" applyBorder="1" applyAlignment="1">
      <alignment horizontal="center" vertical="center" wrapText="1"/>
    </xf>
    <xf numFmtId="167" fontId="39" fillId="28" borderId="34" xfId="0" applyNumberFormat="1" applyFont="1" applyFill="1" applyBorder="1" applyAlignment="1">
      <alignment horizontal="center" vertical="center" wrapText="1"/>
    </xf>
    <xf numFmtId="4" fontId="39" fillId="28" borderId="24" xfId="45" applyNumberFormat="1" applyFont="1" applyFill="1" applyBorder="1" applyAlignment="1">
      <alignment horizontal="center" vertical="center"/>
    </xf>
    <xf numFmtId="4" fontId="39" fillId="28" borderId="33" xfId="0" applyNumberFormat="1" applyFont="1" applyFill="1" applyBorder="1" applyAlignment="1">
      <alignment horizontal="center" vertical="center" wrapText="1"/>
    </xf>
    <xf numFmtId="166" fontId="39" fillId="28" borderId="34" xfId="0" applyNumberFormat="1" applyFont="1" applyFill="1" applyBorder="1" applyAlignment="1">
      <alignment horizontal="center" vertical="center" wrapText="1"/>
    </xf>
    <xf numFmtId="166" fontId="40" fillId="28" borderId="24" xfId="2" applyNumberFormat="1" applyFont="1" applyFill="1" applyBorder="1" applyAlignment="1">
      <alignment horizontal="center" vertical="center"/>
    </xf>
    <xf numFmtId="4" fontId="39" fillId="26" borderId="7" xfId="2" applyNumberFormat="1" applyFont="1" applyFill="1" applyBorder="1" applyAlignment="1">
      <alignment horizontal="center" vertical="center"/>
    </xf>
    <xf numFmtId="4" fontId="41" fillId="26" borderId="25" xfId="4" applyNumberFormat="1" applyFont="1" applyFill="1" applyBorder="1" applyAlignment="1">
      <alignment horizontal="center" vertical="center"/>
    </xf>
    <xf numFmtId="49" fontId="38" fillId="31" borderId="39" xfId="3" applyNumberFormat="1" applyFont="1" applyFill="1" applyBorder="1" applyAlignment="1">
      <alignment horizontal="center" vertical="center"/>
    </xf>
    <xf numFmtId="49" fontId="36" fillId="31" borderId="7" xfId="0" applyNumberFormat="1" applyFont="1" applyFill="1" applyBorder="1" applyAlignment="1">
      <alignment horizontal="left" vertical="center" wrapText="1"/>
    </xf>
    <xf numFmtId="0" fontId="38" fillId="31" borderId="2" xfId="3" applyNumberFormat="1" applyFont="1" applyFill="1" applyBorder="1" applyAlignment="1">
      <alignment horizontal="center" vertical="center"/>
    </xf>
    <xf numFmtId="4" fontId="40" fillId="27" borderId="24" xfId="1" applyNumberFormat="1" applyFont="1" applyFill="1" applyBorder="1" applyAlignment="1">
      <alignment horizontal="center" vertical="center"/>
    </xf>
    <xf numFmtId="4" fontId="39" fillId="27" borderId="24" xfId="45" applyNumberFormat="1" applyFont="1" applyFill="1" applyBorder="1" applyAlignment="1">
      <alignment horizontal="center" vertical="center"/>
    </xf>
    <xf numFmtId="4" fontId="39" fillId="27" borderId="7" xfId="45" applyNumberFormat="1" applyFont="1" applyFill="1" applyBorder="1" applyAlignment="1">
      <alignment horizontal="center" vertical="center"/>
    </xf>
    <xf numFmtId="4" fontId="39" fillId="27" borderId="34" xfId="45" applyNumberFormat="1" applyFont="1" applyFill="1" applyBorder="1" applyAlignment="1">
      <alignment horizontal="center" vertical="center"/>
    </xf>
    <xf numFmtId="4" fontId="40" fillId="27" borderId="7" xfId="4" applyNumberFormat="1" applyFont="1" applyFill="1" applyBorder="1" applyAlignment="1">
      <alignment horizontal="center" vertical="center"/>
    </xf>
    <xf numFmtId="4" fontId="39" fillId="27" borderId="24" xfId="1" applyNumberFormat="1" applyFont="1" applyFill="1" applyBorder="1" applyAlignment="1">
      <alignment horizontal="center" vertical="center"/>
    </xf>
    <xf numFmtId="167" fontId="39" fillId="27" borderId="2" xfId="1" applyNumberFormat="1" applyFont="1" applyFill="1" applyBorder="1" applyAlignment="1">
      <alignment horizontal="center" vertical="center"/>
    </xf>
    <xf numFmtId="49" fontId="37" fillId="44" borderId="39" xfId="3" applyNumberFormat="1" applyFont="1" applyFill="1" applyBorder="1" applyAlignment="1">
      <alignment horizontal="center" vertical="center"/>
    </xf>
    <xf numFmtId="49" fontId="34" fillId="44" borderId="7" xfId="0" applyNumberFormat="1" applyFont="1" applyFill="1" applyBorder="1" applyAlignment="1">
      <alignment horizontal="left" vertical="center" wrapText="1"/>
    </xf>
    <xf numFmtId="49" fontId="37" fillId="44" borderId="2" xfId="3" applyNumberFormat="1" applyFont="1" applyFill="1" applyBorder="1" applyAlignment="1">
      <alignment horizontal="center" vertical="center"/>
    </xf>
    <xf numFmtId="0" fontId="3" fillId="27" borderId="0" xfId="1" applyNumberFormat="1" applyFont="1" applyFill="1"/>
    <xf numFmtId="49" fontId="34" fillId="45" borderId="2" xfId="3" applyNumberFormat="1" applyFont="1" applyFill="1" applyBorder="1" applyAlignment="1">
      <alignment horizontal="center" vertical="center"/>
    </xf>
    <xf numFmtId="0" fontId="34" fillId="45" borderId="2" xfId="0" applyNumberFormat="1" applyFont="1" applyFill="1" applyBorder="1" applyAlignment="1">
      <alignment horizontal="left" vertical="center" wrapText="1"/>
    </xf>
    <xf numFmtId="0" fontId="34" fillId="45" borderId="2" xfId="3" applyNumberFormat="1" applyFont="1" applyFill="1" applyBorder="1" applyAlignment="1">
      <alignment horizontal="center" vertical="center"/>
    </xf>
    <xf numFmtId="166" fontId="40" fillId="45" borderId="5" xfId="2" applyNumberFormat="1" applyFont="1" applyFill="1" applyBorder="1" applyAlignment="1">
      <alignment horizontal="center" vertical="center"/>
    </xf>
    <xf numFmtId="4" fontId="39" fillId="45" borderId="24" xfId="1" applyNumberFormat="1" applyFont="1" applyFill="1" applyBorder="1" applyAlignment="1">
      <alignment horizontal="center" vertical="center"/>
    </xf>
    <xf numFmtId="4" fontId="39" fillId="45" borderId="2" xfId="1" applyNumberFormat="1" applyFont="1" applyFill="1" applyBorder="1" applyAlignment="1">
      <alignment horizontal="center" vertical="center"/>
    </xf>
    <xf numFmtId="167" fontId="39" fillId="45" borderId="2" xfId="1" applyNumberFormat="1" applyFont="1" applyFill="1" applyBorder="1" applyAlignment="1">
      <alignment horizontal="center" vertical="center"/>
    </xf>
    <xf numFmtId="4" fontId="39" fillId="45" borderId="25" xfId="1" applyNumberFormat="1" applyFont="1" applyFill="1" applyBorder="1" applyAlignment="1">
      <alignment horizontal="center" vertical="center"/>
    </xf>
    <xf numFmtId="4" fontId="39" fillId="45" borderId="7" xfId="45" applyNumberFormat="1" applyFont="1" applyFill="1" applyBorder="1" applyAlignment="1">
      <alignment horizontal="center" vertical="center"/>
    </xf>
    <xf numFmtId="4" fontId="40" fillId="45" borderId="2" xfId="2" applyNumberFormat="1" applyFont="1" applyFill="1" applyBorder="1" applyAlignment="1">
      <alignment horizontal="center" vertical="center"/>
    </xf>
    <xf numFmtId="4" fontId="40" fillId="45" borderId="5" xfId="2" applyNumberFormat="1" applyFont="1" applyFill="1" applyBorder="1" applyAlignment="1">
      <alignment horizontal="center" vertical="center"/>
    </xf>
    <xf numFmtId="4" fontId="40" fillId="45" borderId="25" xfId="2" applyNumberFormat="1" applyFont="1" applyFill="1" applyBorder="1" applyAlignment="1">
      <alignment horizontal="center" vertical="center"/>
    </xf>
    <xf numFmtId="167" fontId="40" fillId="45" borderId="39" xfId="2" applyNumberFormat="1" applyFont="1" applyFill="1" applyBorder="1" applyAlignment="1">
      <alignment horizontal="center" vertical="center"/>
    </xf>
    <xf numFmtId="49" fontId="34" fillId="45" borderId="39" xfId="3" applyNumberFormat="1" applyFont="1" applyFill="1" applyBorder="1" applyAlignment="1">
      <alignment horizontal="center" vertical="center"/>
    </xf>
    <xf numFmtId="0" fontId="34" fillId="45" borderId="7" xfId="0" applyNumberFormat="1" applyFont="1" applyFill="1" applyBorder="1" applyAlignment="1">
      <alignment horizontal="left" vertical="center" wrapText="1"/>
    </xf>
    <xf numFmtId="0" fontId="3" fillId="45" borderId="0" xfId="1" applyNumberFormat="1" applyFont="1" applyFill="1"/>
    <xf numFmtId="166" fontId="39" fillId="0" borderId="24" xfId="1" applyNumberFormat="1" applyFont="1" applyBorder="1" applyAlignment="1">
      <alignment horizontal="center" vertical="center"/>
    </xf>
    <xf numFmtId="166" fontId="39" fillId="28" borderId="7" xfId="0" applyNumberFormat="1" applyFont="1" applyFill="1" applyBorder="1" applyAlignment="1">
      <alignment horizontal="center" vertical="center" wrapText="1"/>
    </xf>
    <xf numFmtId="166" fontId="39" fillId="25" borderId="2" xfId="0" applyNumberFormat="1" applyFont="1" applyFill="1" applyBorder="1" applyAlignment="1">
      <alignment horizontal="center" vertical="center" wrapText="1"/>
    </xf>
    <xf numFmtId="166" fontId="39" fillId="39" borderId="24" xfId="1" applyNumberFormat="1" applyFont="1" applyFill="1" applyBorder="1" applyAlignment="1">
      <alignment horizontal="center" vertical="center"/>
    </xf>
    <xf numFmtId="166" fontId="39" fillId="25" borderId="25" xfId="0" applyNumberFormat="1" applyFont="1" applyFill="1" applyBorder="1" applyAlignment="1">
      <alignment horizontal="center" vertical="center" wrapText="1"/>
    </xf>
    <xf numFmtId="166" fontId="40" fillId="28" borderId="2" xfId="1" applyNumberFormat="1" applyFont="1" applyFill="1" applyBorder="1" applyAlignment="1">
      <alignment horizontal="center" vertical="center"/>
    </xf>
    <xf numFmtId="166" fontId="40" fillId="28" borderId="25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46" fillId="2" borderId="0" xfId="46" applyFont="1" applyFill="1" applyAlignment="1">
      <alignment horizontal="right"/>
    </xf>
    <xf numFmtId="0" fontId="46" fillId="2" borderId="0" xfId="1" applyFont="1" applyFill="1"/>
    <xf numFmtId="0" fontId="46" fillId="2" borderId="0" xfId="46" applyFont="1" applyFill="1" applyAlignment="1">
      <alignment horizontal="left" vertical="center"/>
    </xf>
    <xf numFmtId="0" fontId="46" fillId="2" borderId="0" xfId="45" applyFont="1" applyFill="1" applyBorder="1" applyAlignment="1">
      <alignment vertical="center"/>
    </xf>
    <xf numFmtId="0" fontId="4" fillId="2" borderId="0" xfId="1" applyFont="1" applyFill="1"/>
    <xf numFmtId="0" fontId="46" fillId="2" borderId="0" xfId="1" applyFont="1" applyFill="1" applyAlignment="1">
      <alignment horizontal="left"/>
    </xf>
    <xf numFmtId="0" fontId="46" fillId="2" borderId="0" xfId="46" applyFont="1" applyFill="1" applyAlignment="1">
      <alignment horizontal="right" wrapText="1"/>
    </xf>
    <xf numFmtId="0" fontId="46" fillId="2" borderId="0" xfId="46" applyFont="1" applyFill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7"/>
  <sheetViews>
    <sheetView tabSelected="1" view="pageBreakPreview" topLeftCell="A15" zoomScale="75" zoomScaleNormal="70" zoomScaleSheetLayoutView="75" workbookViewId="0">
      <pane xSplit="2" ySplit="5" topLeftCell="Z20" activePane="bottomRight" state="frozen"/>
      <selection activeCell="A15" sqref="A15"/>
      <selection pane="topRight" activeCell="C15" sqref="C15"/>
      <selection pane="bottomLeft" activeCell="A20" sqref="A20"/>
      <selection pane="bottomRight" activeCell="AR32" sqref="AR32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customWidth="1" outlineLevel="1"/>
    <col min="57" max="57" width="46.85546875" style="1" customWidth="1" outlineLevel="1"/>
    <col min="58" max="58" width="13" style="1" customWidth="1" outlineLevel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57" customFormat="1" ht="18.75" x14ac:dyDescent="0.3">
      <c r="A4" s="386" t="s">
        <v>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  <c r="AW4" s="386"/>
      <c r="AX4" s="386"/>
      <c r="AY4" s="386"/>
      <c r="AZ4" s="386"/>
      <c r="BA4" s="386"/>
      <c r="BB4" s="386"/>
      <c r="BC4" s="386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5"/>
      <c r="BS4" s="55"/>
      <c r="BT4" s="55"/>
      <c r="BU4" s="55"/>
      <c r="BV4" s="55"/>
      <c r="BW4" s="55"/>
      <c r="BX4" s="55"/>
      <c r="BY4" s="55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</row>
    <row r="5" spans="1:102" s="59" customFormat="1" ht="18.75" customHeight="1" x14ac:dyDescent="0.3">
      <c r="A5" s="387" t="s">
        <v>242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58"/>
      <c r="BE5" s="58"/>
      <c r="BF5" s="58"/>
      <c r="BG5" s="58"/>
      <c r="BH5" s="58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88" t="s">
        <v>4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388"/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8"/>
      <c r="AP7" s="388"/>
      <c r="AQ7" s="388"/>
      <c r="AR7" s="388"/>
      <c r="AS7" s="388"/>
      <c r="AT7" s="388"/>
      <c r="AU7" s="388"/>
      <c r="AV7" s="388"/>
      <c r="AW7" s="388"/>
      <c r="AX7" s="388"/>
      <c r="AY7" s="388"/>
      <c r="AZ7" s="388"/>
      <c r="BA7" s="388"/>
      <c r="BB7" s="388"/>
      <c r="BC7" s="38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89" t="s">
        <v>5</v>
      </c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89"/>
      <c r="AK8" s="389"/>
      <c r="AL8" s="389"/>
      <c r="AM8" s="389"/>
      <c r="AN8" s="389"/>
      <c r="AO8" s="389"/>
      <c r="AP8" s="389"/>
      <c r="AQ8" s="389"/>
      <c r="AR8" s="389"/>
      <c r="AS8" s="389"/>
      <c r="AT8" s="389"/>
      <c r="AU8" s="389"/>
      <c r="AV8" s="389"/>
      <c r="AW8" s="389"/>
      <c r="AX8" s="389"/>
      <c r="AY8" s="389"/>
      <c r="AZ8" s="389"/>
      <c r="BA8" s="389"/>
      <c r="BB8" s="389"/>
      <c r="BC8" s="38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390" t="s">
        <v>212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0"/>
      <c r="AC10" s="390"/>
      <c r="AD10" s="390"/>
      <c r="AE10" s="390"/>
      <c r="AF10" s="390"/>
      <c r="AG10" s="390"/>
      <c r="AH10" s="390"/>
      <c r="AI10" s="390"/>
      <c r="AJ10" s="390"/>
      <c r="AK10" s="390"/>
      <c r="AL10" s="390"/>
      <c r="AM10" s="390"/>
      <c r="AN10" s="390"/>
      <c r="AO10" s="390"/>
      <c r="AP10" s="390"/>
      <c r="AQ10" s="390"/>
      <c r="AR10" s="390"/>
      <c r="AS10" s="390"/>
      <c r="AT10" s="390"/>
      <c r="AU10" s="390"/>
      <c r="AV10" s="390"/>
      <c r="AW10" s="390"/>
      <c r="AX10" s="390"/>
      <c r="AY10" s="390"/>
      <c r="AZ10" s="390"/>
      <c r="BA10" s="390"/>
      <c r="BB10" s="390"/>
      <c r="BC10" s="39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85" t="s">
        <v>211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5"/>
      <c r="AK12" s="385"/>
      <c r="AL12" s="385"/>
      <c r="AM12" s="385"/>
      <c r="AN12" s="385"/>
      <c r="AO12" s="385"/>
      <c r="AP12" s="385"/>
      <c r="AQ12" s="385"/>
      <c r="AR12" s="385"/>
      <c r="AS12" s="385"/>
      <c r="AT12" s="385"/>
      <c r="AU12" s="385"/>
      <c r="AV12" s="385"/>
      <c r="AW12" s="385"/>
      <c r="AX12" s="385"/>
      <c r="AY12" s="385"/>
      <c r="AZ12" s="385"/>
      <c r="BA12" s="385"/>
      <c r="BB12" s="385"/>
      <c r="BC12" s="38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391" t="s">
        <v>6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1"/>
      <c r="AK13" s="391"/>
      <c r="AL13" s="391"/>
      <c r="AM13" s="391"/>
      <c r="AN13" s="391"/>
      <c r="AO13" s="391"/>
      <c r="AP13" s="391"/>
      <c r="AQ13" s="391"/>
      <c r="AR13" s="391"/>
      <c r="AS13" s="391"/>
      <c r="AT13" s="391"/>
      <c r="AU13" s="391"/>
      <c r="AV13" s="391"/>
      <c r="AW13" s="391"/>
      <c r="AX13" s="391"/>
      <c r="AY13" s="391"/>
      <c r="AZ13" s="391"/>
      <c r="BA13" s="391"/>
      <c r="BB13" s="391"/>
      <c r="BC13" s="39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392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2"/>
      <c r="AF14" s="392"/>
      <c r="AG14" s="392"/>
      <c r="AH14" s="392"/>
      <c r="AI14" s="392"/>
      <c r="AJ14" s="392"/>
      <c r="AK14" s="392"/>
      <c r="AL14" s="392"/>
      <c r="AM14" s="392"/>
      <c r="AN14" s="392"/>
      <c r="AO14" s="392"/>
      <c r="AP14" s="392"/>
      <c r="AQ14" s="392"/>
      <c r="AR14" s="392"/>
      <c r="AS14" s="392"/>
      <c r="AT14" s="392"/>
      <c r="AU14" s="392"/>
      <c r="AV14" s="392"/>
      <c r="AW14" s="392"/>
      <c r="AX14" s="392"/>
      <c r="AY14" s="392"/>
      <c r="AZ14" s="392"/>
      <c r="BA14" s="392"/>
      <c r="BB14" s="392"/>
      <c r="BC14" s="392"/>
    </row>
    <row r="15" spans="1:102" ht="51.75" customHeight="1" x14ac:dyDescent="0.25">
      <c r="A15" s="393" t="s">
        <v>7</v>
      </c>
      <c r="B15" s="380" t="s">
        <v>8</v>
      </c>
      <c r="C15" s="382" t="s">
        <v>9</v>
      </c>
      <c r="D15" s="380" t="s">
        <v>10</v>
      </c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1" t="s">
        <v>11</v>
      </c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  <c r="BB15" s="381"/>
      <c r="BC15" s="394"/>
      <c r="BD15" s="379" t="s">
        <v>7</v>
      </c>
      <c r="BE15" s="380" t="s">
        <v>8</v>
      </c>
      <c r="BF15" s="382" t="s">
        <v>9</v>
      </c>
    </row>
    <row r="16" spans="1:102" ht="31.5" customHeight="1" thickBot="1" x14ac:dyDescent="0.3">
      <c r="A16" s="379"/>
      <c r="B16" s="381"/>
      <c r="C16" s="383"/>
      <c r="D16" s="52" t="s">
        <v>12</v>
      </c>
      <c r="E16" s="395" t="s">
        <v>13</v>
      </c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96"/>
      <c r="Z16" s="396"/>
      <c r="AA16" s="396"/>
      <c r="AB16" s="396"/>
      <c r="AC16" s="397"/>
      <c r="AD16" s="53" t="s">
        <v>12</v>
      </c>
      <c r="AE16" s="395" t="s">
        <v>13</v>
      </c>
      <c r="AF16" s="396"/>
      <c r="AG16" s="396"/>
      <c r="AH16" s="396"/>
      <c r="AI16" s="396"/>
      <c r="AJ16" s="396"/>
      <c r="AK16" s="396"/>
      <c r="AL16" s="396"/>
      <c r="AM16" s="396"/>
      <c r="AN16" s="396"/>
      <c r="AO16" s="396"/>
      <c r="AP16" s="396"/>
      <c r="AQ16" s="396"/>
      <c r="AR16" s="396"/>
      <c r="AS16" s="396"/>
      <c r="AT16" s="396"/>
      <c r="AU16" s="396"/>
      <c r="AV16" s="396"/>
      <c r="AW16" s="396"/>
      <c r="AX16" s="396"/>
      <c r="AY16" s="396"/>
      <c r="AZ16" s="396"/>
      <c r="BA16" s="396"/>
      <c r="BB16" s="396"/>
      <c r="BC16" s="398"/>
      <c r="BD16" s="379"/>
      <c r="BE16" s="381"/>
      <c r="BF16" s="383"/>
    </row>
    <row r="17" spans="1:58" ht="22.5" customHeight="1" x14ac:dyDescent="0.25">
      <c r="A17" s="379"/>
      <c r="B17" s="381"/>
      <c r="C17" s="383"/>
      <c r="D17" s="395" t="s">
        <v>14</v>
      </c>
      <c r="E17" s="409" t="s">
        <v>14</v>
      </c>
      <c r="F17" s="410"/>
      <c r="G17" s="410"/>
      <c r="H17" s="410"/>
      <c r="I17" s="411"/>
      <c r="J17" s="412" t="s">
        <v>15</v>
      </c>
      <c r="K17" s="401"/>
      <c r="L17" s="401"/>
      <c r="M17" s="401"/>
      <c r="N17" s="413"/>
      <c r="O17" s="400" t="s">
        <v>16</v>
      </c>
      <c r="P17" s="401"/>
      <c r="Q17" s="401"/>
      <c r="R17" s="401"/>
      <c r="S17" s="402"/>
      <c r="T17" s="412" t="s">
        <v>17</v>
      </c>
      <c r="U17" s="401"/>
      <c r="V17" s="401"/>
      <c r="W17" s="401"/>
      <c r="X17" s="413"/>
      <c r="Y17" s="406" t="s">
        <v>18</v>
      </c>
      <c r="Z17" s="404"/>
      <c r="AA17" s="404"/>
      <c r="AB17" s="404"/>
      <c r="AC17" s="405"/>
      <c r="AD17" s="407" t="s">
        <v>14</v>
      </c>
      <c r="AE17" s="409" t="s">
        <v>14</v>
      </c>
      <c r="AF17" s="410"/>
      <c r="AG17" s="410"/>
      <c r="AH17" s="410"/>
      <c r="AI17" s="411"/>
      <c r="AJ17" s="400" t="s">
        <v>15</v>
      </c>
      <c r="AK17" s="401"/>
      <c r="AL17" s="401"/>
      <c r="AM17" s="401"/>
      <c r="AN17" s="402"/>
      <c r="AO17" s="412" t="s">
        <v>16</v>
      </c>
      <c r="AP17" s="401"/>
      <c r="AQ17" s="401"/>
      <c r="AR17" s="401"/>
      <c r="AS17" s="413"/>
      <c r="AT17" s="400" t="s">
        <v>17</v>
      </c>
      <c r="AU17" s="401"/>
      <c r="AV17" s="401"/>
      <c r="AW17" s="401"/>
      <c r="AX17" s="402"/>
      <c r="AY17" s="403" t="s">
        <v>18</v>
      </c>
      <c r="AZ17" s="404"/>
      <c r="BA17" s="404"/>
      <c r="BB17" s="404"/>
      <c r="BC17" s="405"/>
      <c r="BD17" s="379"/>
      <c r="BE17" s="381"/>
      <c r="BF17" s="383"/>
    </row>
    <row r="18" spans="1:58" s="160" customFormat="1" ht="133.5" customHeight="1" x14ac:dyDescent="0.25">
      <c r="A18" s="379"/>
      <c r="B18" s="381"/>
      <c r="C18" s="384"/>
      <c r="D18" s="399"/>
      <c r="E18" s="155" t="s">
        <v>19</v>
      </c>
      <c r="F18" s="156" t="s">
        <v>20</v>
      </c>
      <c r="G18" s="156" t="s">
        <v>21</v>
      </c>
      <c r="H18" s="156" t="s">
        <v>22</v>
      </c>
      <c r="I18" s="157" t="s">
        <v>23</v>
      </c>
      <c r="J18" s="155" t="s">
        <v>19</v>
      </c>
      <c r="K18" s="156" t="s">
        <v>20</v>
      </c>
      <c r="L18" s="156" t="s">
        <v>21</v>
      </c>
      <c r="M18" s="156" t="s">
        <v>22</v>
      </c>
      <c r="N18" s="157" t="s">
        <v>23</v>
      </c>
      <c r="O18" s="158" t="s">
        <v>19</v>
      </c>
      <c r="P18" s="156" t="s">
        <v>20</v>
      </c>
      <c r="Q18" s="156" t="s">
        <v>21</v>
      </c>
      <c r="R18" s="156" t="s">
        <v>22</v>
      </c>
      <c r="S18" s="159" t="s">
        <v>23</v>
      </c>
      <c r="T18" s="155" t="s">
        <v>19</v>
      </c>
      <c r="U18" s="156" t="s">
        <v>20</v>
      </c>
      <c r="V18" s="156" t="s">
        <v>21</v>
      </c>
      <c r="W18" s="156" t="s">
        <v>22</v>
      </c>
      <c r="X18" s="157" t="s">
        <v>23</v>
      </c>
      <c r="Y18" s="158" t="s">
        <v>19</v>
      </c>
      <c r="Z18" s="156" t="s">
        <v>20</v>
      </c>
      <c r="AA18" s="156" t="s">
        <v>21</v>
      </c>
      <c r="AB18" s="156" t="s">
        <v>22</v>
      </c>
      <c r="AC18" s="157" t="s">
        <v>23</v>
      </c>
      <c r="AD18" s="408"/>
      <c r="AE18" s="155" t="s">
        <v>19</v>
      </c>
      <c r="AF18" s="156" t="s">
        <v>20</v>
      </c>
      <c r="AG18" s="156" t="s">
        <v>21</v>
      </c>
      <c r="AH18" s="156" t="s">
        <v>22</v>
      </c>
      <c r="AI18" s="157" t="s">
        <v>23</v>
      </c>
      <c r="AJ18" s="158" t="s">
        <v>19</v>
      </c>
      <c r="AK18" s="156" t="s">
        <v>20</v>
      </c>
      <c r="AL18" s="156" t="s">
        <v>21</v>
      </c>
      <c r="AM18" s="156" t="s">
        <v>22</v>
      </c>
      <c r="AN18" s="159" t="s">
        <v>23</v>
      </c>
      <c r="AO18" s="155" t="s">
        <v>19</v>
      </c>
      <c r="AP18" s="156" t="s">
        <v>20</v>
      </c>
      <c r="AQ18" s="156" t="s">
        <v>21</v>
      </c>
      <c r="AR18" s="156" t="s">
        <v>22</v>
      </c>
      <c r="AS18" s="157" t="s">
        <v>23</v>
      </c>
      <c r="AT18" s="158" t="s">
        <v>19</v>
      </c>
      <c r="AU18" s="156" t="s">
        <v>20</v>
      </c>
      <c r="AV18" s="156" t="s">
        <v>21</v>
      </c>
      <c r="AW18" s="156" t="s">
        <v>22</v>
      </c>
      <c r="AX18" s="159" t="s">
        <v>23</v>
      </c>
      <c r="AY18" s="155" t="s">
        <v>19</v>
      </c>
      <c r="AZ18" s="156" t="s">
        <v>20</v>
      </c>
      <c r="BA18" s="156" t="s">
        <v>21</v>
      </c>
      <c r="BB18" s="156" t="s">
        <v>22</v>
      </c>
      <c r="BC18" s="157" t="s">
        <v>23</v>
      </c>
      <c r="BD18" s="379"/>
      <c r="BE18" s="381"/>
      <c r="BF18" s="384"/>
    </row>
    <row r="19" spans="1:58" s="16" customFormat="1" ht="22.5" customHeight="1" x14ac:dyDescent="0.25">
      <c r="A19" s="152">
        <v>1</v>
      </c>
      <c r="B19" s="15">
        <v>2</v>
      </c>
      <c r="C19" s="15">
        <f>B19+1</f>
        <v>3</v>
      </c>
      <c r="D19" s="71">
        <v>4</v>
      </c>
      <c r="E19" s="90" t="s">
        <v>24</v>
      </c>
      <c r="F19" s="15" t="s">
        <v>25</v>
      </c>
      <c r="G19" s="15" t="s">
        <v>26</v>
      </c>
      <c r="H19" s="15" t="s">
        <v>27</v>
      </c>
      <c r="I19" s="91" t="s">
        <v>28</v>
      </c>
      <c r="J19" s="90" t="s">
        <v>29</v>
      </c>
      <c r="K19" s="15" t="s">
        <v>30</v>
      </c>
      <c r="L19" s="15" t="s">
        <v>31</v>
      </c>
      <c r="M19" s="15" t="s">
        <v>32</v>
      </c>
      <c r="N19" s="91" t="s">
        <v>33</v>
      </c>
      <c r="O19" s="87" t="s">
        <v>34</v>
      </c>
      <c r="P19" s="15" t="s">
        <v>35</v>
      </c>
      <c r="Q19" s="15" t="s">
        <v>36</v>
      </c>
      <c r="R19" s="15" t="s">
        <v>37</v>
      </c>
      <c r="S19" s="71" t="s">
        <v>38</v>
      </c>
      <c r="T19" s="90" t="s">
        <v>39</v>
      </c>
      <c r="U19" s="15" t="s">
        <v>40</v>
      </c>
      <c r="V19" s="15" t="s">
        <v>41</v>
      </c>
      <c r="W19" s="15" t="s">
        <v>42</v>
      </c>
      <c r="X19" s="91" t="s">
        <v>43</v>
      </c>
      <c r="Y19" s="87" t="s">
        <v>44</v>
      </c>
      <c r="Z19" s="15" t="s">
        <v>45</v>
      </c>
      <c r="AA19" s="15" t="s">
        <v>46</v>
      </c>
      <c r="AB19" s="15" t="s">
        <v>47</v>
      </c>
      <c r="AC19" s="91" t="s">
        <v>48</v>
      </c>
      <c r="AD19" s="204">
        <v>6</v>
      </c>
      <c r="AE19" s="205" t="s">
        <v>49</v>
      </c>
      <c r="AF19" s="206" t="s">
        <v>50</v>
      </c>
      <c r="AG19" s="206" t="s">
        <v>51</v>
      </c>
      <c r="AH19" s="206" t="s">
        <v>52</v>
      </c>
      <c r="AI19" s="207" t="s">
        <v>53</v>
      </c>
      <c r="AJ19" s="208" t="s">
        <v>54</v>
      </c>
      <c r="AK19" s="206" t="s">
        <v>55</v>
      </c>
      <c r="AL19" s="206" t="s">
        <v>56</v>
      </c>
      <c r="AM19" s="206" t="s">
        <v>57</v>
      </c>
      <c r="AN19" s="209" t="s">
        <v>58</v>
      </c>
      <c r="AO19" s="205" t="s">
        <v>59</v>
      </c>
      <c r="AP19" s="206" t="s">
        <v>60</v>
      </c>
      <c r="AQ19" s="206" t="s">
        <v>61</v>
      </c>
      <c r="AR19" s="206" t="s">
        <v>62</v>
      </c>
      <c r="AS19" s="207" t="s">
        <v>63</v>
      </c>
      <c r="AT19" s="208" t="s">
        <v>64</v>
      </c>
      <c r="AU19" s="206" t="s">
        <v>65</v>
      </c>
      <c r="AV19" s="206" t="s">
        <v>66</v>
      </c>
      <c r="AW19" s="206" t="s">
        <v>67</v>
      </c>
      <c r="AX19" s="209" t="s">
        <v>68</v>
      </c>
      <c r="AY19" s="205" t="s">
        <v>69</v>
      </c>
      <c r="AZ19" s="206" t="s">
        <v>70</v>
      </c>
      <c r="BA19" s="206" t="s">
        <v>71</v>
      </c>
      <c r="BB19" s="206" t="s">
        <v>72</v>
      </c>
      <c r="BC19" s="207" t="s">
        <v>73</v>
      </c>
      <c r="BD19" s="210">
        <v>1</v>
      </c>
      <c r="BE19" s="87">
        <v>2</v>
      </c>
      <c r="BF19" s="15">
        <f>BE19+1</f>
        <v>3</v>
      </c>
    </row>
    <row r="20" spans="1:58" s="16" customFormat="1" ht="25.5" x14ac:dyDescent="0.25">
      <c r="A20" s="234" t="s">
        <v>75</v>
      </c>
      <c r="B20" s="24" t="s">
        <v>74</v>
      </c>
      <c r="C20" s="222" t="s">
        <v>76</v>
      </c>
      <c r="D20" s="166">
        <v>13.38348</v>
      </c>
      <c r="E20" s="366">
        <f>J20+O20+T20+Y20</f>
        <v>8.0856744000000003</v>
      </c>
      <c r="F20" s="162">
        <f t="shared" ref="F20:I36" si="0">K20+P20+U20+Z20</f>
        <v>9.9263999999999991E-2</v>
      </c>
      <c r="G20" s="162">
        <f t="shared" si="0"/>
        <v>0.67772279999999996</v>
      </c>
      <c r="H20" s="162">
        <f t="shared" si="0"/>
        <v>7.0250004000000006</v>
      </c>
      <c r="I20" s="163">
        <f t="shared" si="0"/>
        <v>0.28368719999999997</v>
      </c>
      <c r="J20" s="252">
        <f t="shared" ref="J20" si="1">SUM(J21:J26)</f>
        <v>0.62829840000000003</v>
      </c>
      <c r="K20" s="164">
        <f>SUM(K21:K26)</f>
        <v>1.8599999999999998E-2</v>
      </c>
      <c r="L20" s="164">
        <f t="shared" ref="L20:N20" si="2">SUM(L21:L26)</f>
        <v>0.16820279999999999</v>
      </c>
      <c r="M20" s="164">
        <f t="shared" si="2"/>
        <v>0.37350840000000002</v>
      </c>
      <c r="N20" s="165">
        <f t="shared" si="2"/>
        <v>6.7987200000000012E-2</v>
      </c>
      <c r="O20" s="88">
        <f t="shared" ref="O20" si="3">SUM(O21:O26)</f>
        <v>7.457376</v>
      </c>
      <c r="P20" s="37">
        <f t="shared" ref="P20:S20" si="4">SUM(P21:P26)</f>
        <v>8.0664E-2</v>
      </c>
      <c r="Q20" s="37">
        <f t="shared" si="4"/>
        <v>0.50951999999999997</v>
      </c>
      <c r="R20" s="37">
        <f t="shared" si="4"/>
        <v>6.6514920000000002</v>
      </c>
      <c r="S20" s="72">
        <f t="shared" si="4"/>
        <v>0.21569999999999995</v>
      </c>
      <c r="T20" s="318">
        <f t="shared" ref="T20" si="5">SUM(T21:T26)</f>
        <v>0</v>
      </c>
      <c r="U20" s="37">
        <f t="shared" ref="U20:AC20" si="6">SUM(U21:U26)</f>
        <v>0</v>
      </c>
      <c r="V20" s="37">
        <f t="shared" si="6"/>
        <v>0</v>
      </c>
      <c r="W20" s="37">
        <f t="shared" si="6"/>
        <v>0</v>
      </c>
      <c r="X20" s="108">
        <f t="shared" si="6"/>
        <v>0</v>
      </c>
      <c r="Y20" s="88">
        <f t="shared" si="6"/>
        <v>0</v>
      </c>
      <c r="Z20" s="37">
        <f t="shared" si="6"/>
        <v>0</v>
      </c>
      <c r="AA20" s="37">
        <f t="shared" si="6"/>
        <v>0</v>
      </c>
      <c r="AB20" s="37">
        <f t="shared" si="6"/>
        <v>0</v>
      </c>
      <c r="AC20" s="108">
        <f t="shared" si="6"/>
        <v>0</v>
      </c>
      <c r="AD20" s="258">
        <v>11.152899999999999</v>
      </c>
      <c r="AE20" s="125">
        <f>AJ20+AO20+AT20+AY20</f>
        <v>6.7380620000000002</v>
      </c>
      <c r="AF20" s="162">
        <f t="shared" ref="AF20:AF86" si="7">AK20+AP20+AU20+AZ20</f>
        <v>8.2720000000000002E-2</v>
      </c>
      <c r="AG20" s="168">
        <f>AL20+AQ20+AV20+BA20</f>
        <v>0.56476899999999997</v>
      </c>
      <c r="AH20" s="162">
        <f>AM20+AR20+AW20+BB20</f>
        <v>5.8541670000000003</v>
      </c>
      <c r="AI20" s="163">
        <f t="shared" ref="AI20:AI86" si="8">AN20+AS20+AX20+BC20</f>
        <v>0.23640599999999998</v>
      </c>
      <c r="AJ20" s="364">
        <f t="shared" ref="AJ20" si="9">SUM(AJ21:AJ26)</f>
        <v>0.52358199999999999</v>
      </c>
      <c r="AK20" s="164">
        <f>SUM(AK21:AK26)</f>
        <v>1.55E-2</v>
      </c>
      <c r="AL20" s="164">
        <f>SUM(AL21:AL26)</f>
        <v>0.14016899999999999</v>
      </c>
      <c r="AM20" s="164">
        <f t="shared" ref="AM20:AS20" si="10">SUM(AM21:AM26)</f>
        <v>0.31125700000000001</v>
      </c>
      <c r="AN20" s="166">
        <f t="shared" si="10"/>
        <v>5.6656000000000012E-2</v>
      </c>
      <c r="AO20" s="324">
        <f t="shared" si="10"/>
        <v>6.21448</v>
      </c>
      <c r="AP20" s="37">
        <f t="shared" si="10"/>
        <v>6.7220000000000002E-2</v>
      </c>
      <c r="AQ20" s="164">
        <f t="shared" si="10"/>
        <v>0.42459999999999998</v>
      </c>
      <c r="AR20" s="164">
        <f t="shared" si="10"/>
        <v>5.54291</v>
      </c>
      <c r="AS20" s="165">
        <f t="shared" si="10"/>
        <v>0.17974999999999997</v>
      </c>
      <c r="AT20" s="328">
        <f t="shared" ref="AT20" si="11">SUM(AT21:AT26)</f>
        <v>0</v>
      </c>
      <c r="AU20" s="164">
        <f t="shared" ref="AU20:AX20" si="12">SUM(AU21:AU26)</f>
        <v>0</v>
      </c>
      <c r="AV20" s="167">
        <f t="shared" si="12"/>
        <v>0</v>
      </c>
      <c r="AW20" s="37">
        <f t="shared" si="12"/>
        <v>0</v>
      </c>
      <c r="AX20" s="72">
        <f t="shared" si="12"/>
        <v>0</v>
      </c>
      <c r="AY20" s="196">
        <f>SUM(AY21:AY26)</f>
        <v>0</v>
      </c>
      <c r="AZ20" s="37">
        <f t="shared" ref="AZ20:BC20" si="13">SUM(AZ21:AZ26)</f>
        <v>0</v>
      </c>
      <c r="BA20" s="37">
        <f t="shared" si="13"/>
        <v>0</v>
      </c>
      <c r="BB20" s="164">
        <f t="shared" si="13"/>
        <v>0</v>
      </c>
      <c r="BC20" s="108">
        <f t="shared" si="13"/>
        <v>0</v>
      </c>
      <c r="BD20" s="189" t="s">
        <v>75</v>
      </c>
      <c r="BE20" s="176" t="s">
        <v>74</v>
      </c>
      <c r="BF20" s="25" t="s">
        <v>76</v>
      </c>
    </row>
    <row r="21" spans="1:58" s="16" customFormat="1" x14ac:dyDescent="0.25">
      <c r="A21" s="234" t="s">
        <v>77</v>
      </c>
      <c r="B21" s="24" t="s">
        <v>78</v>
      </c>
      <c r="C21" s="222" t="s">
        <v>76</v>
      </c>
      <c r="D21" s="166">
        <v>0</v>
      </c>
      <c r="E21" s="366">
        <f t="shared" ref="E21:E86" si="14">J21+O21+T21+Y21</f>
        <v>3.6890784000000001</v>
      </c>
      <c r="F21" s="162">
        <f t="shared" ref="F21:F86" si="15">K21+P21+U21+Z21</f>
        <v>9.9263999999999991E-2</v>
      </c>
      <c r="G21" s="162">
        <f t="shared" ref="G21:G86" si="16">L21+Q21+V21+AA21</f>
        <v>0.58844279999999993</v>
      </c>
      <c r="H21" s="162">
        <f t="shared" ref="H21:I86" si="17">M21+R21+W21+AB21</f>
        <v>2.7553644000000004</v>
      </c>
      <c r="I21" s="163">
        <f t="shared" si="0"/>
        <v>0.24600719999999993</v>
      </c>
      <c r="J21" s="252">
        <f t="shared" ref="J21" si="18">J28</f>
        <v>0.23229839999999996</v>
      </c>
      <c r="K21" s="164">
        <f t="shared" ref="K21:O21" si="19">K28</f>
        <v>1.8599999999999998E-2</v>
      </c>
      <c r="L21" s="164">
        <f t="shared" si="19"/>
        <v>7.8922800000000001E-2</v>
      </c>
      <c r="M21" s="164">
        <f t="shared" si="19"/>
        <v>0.1044684</v>
      </c>
      <c r="N21" s="165">
        <f t="shared" si="19"/>
        <v>3.0307199999999968E-2</v>
      </c>
      <c r="O21" s="88">
        <f t="shared" si="19"/>
        <v>3.4567800000000002</v>
      </c>
      <c r="P21" s="37">
        <f t="shared" ref="P21:T21" si="20">P28</f>
        <v>8.0664E-2</v>
      </c>
      <c r="Q21" s="37">
        <f t="shared" si="20"/>
        <v>0.50951999999999997</v>
      </c>
      <c r="R21" s="37">
        <f t="shared" si="20"/>
        <v>2.6508960000000004</v>
      </c>
      <c r="S21" s="72">
        <f t="shared" si="20"/>
        <v>0.21569999999999995</v>
      </c>
      <c r="T21" s="319">
        <f t="shared" si="20"/>
        <v>0</v>
      </c>
      <c r="U21" s="37">
        <f t="shared" ref="U21:AC21" si="21">U28</f>
        <v>0</v>
      </c>
      <c r="V21" s="37">
        <f t="shared" si="21"/>
        <v>0</v>
      </c>
      <c r="W21" s="37">
        <f t="shared" si="21"/>
        <v>0</v>
      </c>
      <c r="X21" s="108">
        <f t="shared" si="21"/>
        <v>0</v>
      </c>
      <c r="Y21" s="88">
        <f t="shared" si="21"/>
        <v>0</v>
      </c>
      <c r="Z21" s="37">
        <f t="shared" si="21"/>
        <v>0</v>
      </c>
      <c r="AA21" s="37">
        <f t="shared" si="21"/>
        <v>0</v>
      </c>
      <c r="AB21" s="37">
        <f t="shared" si="21"/>
        <v>0</v>
      </c>
      <c r="AC21" s="108">
        <f t="shared" si="21"/>
        <v>0</v>
      </c>
      <c r="AD21" s="258">
        <v>0</v>
      </c>
      <c r="AE21" s="125">
        <f t="shared" ref="AE21:AE86" si="22">AJ21+AO21+AT21+AY21</f>
        <v>3.0742320000000003</v>
      </c>
      <c r="AF21" s="61">
        <f t="shared" si="7"/>
        <v>8.2720000000000002E-2</v>
      </c>
      <c r="AG21" s="168">
        <f t="shared" ref="AG21:AG86" si="23">AL21+AQ21+AV21+BA21</f>
        <v>0.49036899999999994</v>
      </c>
      <c r="AH21" s="61">
        <f t="shared" ref="AH21:AH86" si="24">AM21+AR21+AW21+BB21</f>
        <v>2.2961370000000003</v>
      </c>
      <c r="AI21" s="93">
        <f t="shared" si="8"/>
        <v>0.20500599999999994</v>
      </c>
      <c r="AJ21" s="364">
        <f t="shared" ref="AJ21:AS21" si="25">AJ28</f>
        <v>0.19358199999999998</v>
      </c>
      <c r="AK21" s="164">
        <f t="shared" si="25"/>
        <v>1.55E-2</v>
      </c>
      <c r="AL21" s="164">
        <f t="shared" si="25"/>
        <v>6.5768999999999994E-2</v>
      </c>
      <c r="AM21" s="164">
        <f t="shared" si="25"/>
        <v>8.7056999999999995E-2</v>
      </c>
      <c r="AN21" s="166">
        <f t="shared" si="25"/>
        <v>2.5255999999999976E-2</v>
      </c>
      <c r="AO21" s="324">
        <f t="shared" si="25"/>
        <v>2.8806500000000002</v>
      </c>
      <c r="AP21" s="37">
        <f t="shared" si="25"/>
        <v>6.7220000000000002E-2</v>
      </c>
      <c r="AQ21" s="37">
        <f t="shared" si="25"/>
        <v>0.42459999999999998</v>
      </c>
      <c r="AR21" s="37">
        <f t="shared" si="25"/>
        <v>2.2090800000000002</v>
      </c>
      <c r="AS21" s="108">
        <f t="shared" si="25"/>
        <v>0.17974999999999997</v>
      </c>
      <c r="AT21" s="126">
        <f t="shared" ref="AT21:BC21" si="26">AT28</f>
        <v>0</v>
      </c>
      <c r="AU21" s="37">
        <f t="shared" si="26"/>
        <v>0</v>
      </c>
      <c r="AV21" s="37">
        <f t="shared" si="26"/>
        <v>0</v>
      </c>
      <c r="AW21" s="37">
        <f t="shared" si="26"/>
        <v>0</v>
      </c>
      <c r="AX21" s="72">
        <f t="shared" si="26"/>
        <v>0</v>
      </c>
      <c r="AY21" s="196">
        <f>AY28</f>
        <v>0</v>
      </c>
      <c r="AZ21" s="37">
        <f t="shared" si="26"/>
        <v>0</v>
      </c>
      <c r="BA21" s="37">
        <f t="shared" si="26"/>
        <v>0</v>
      </c>
      <c r="BB21" s="37">
        <f t="shared" si="26"/>
        <v>0</v>
      </c>
      <c r="BC21" s="108">
        <f t="shared" si="26"/>
        <v>0</v>
      </c>
      <c r="BD21" s="189" t="s">
        <v>77</v>
      </c>
      <c r="BE21" s="176" t="s">
        <v>78</v>
      </c>
      <c r="BF21" s="25" t="s">
        <v>76</v>
      </c>
    </row>
    <row r="22" spans="1:58" s="16" customFormat="1" ht="25.5" x14ac:dyDescent="0.25">
      <c r="A22" s="234" t="s">
        <v>79</v>
      </c>
      <c r="B22" s="24" t="s">
        <v>80</v>
      </c>
      <c r="C22" s="222" t="s">
        <v>76</v>
      </c>
      <c r="D22" s="166">
        <v>9.5077199999999991</v>
      </c>
      <c r="E22" s="366">
        <f t="shared" si="14"/>
        <v>4.3965959999999997</v>
      </c>
      <c r="F22" s="162">
        <f t="shared" si="15"/>
        <v>0</v>
      </c>
      <c r="G22" s="162">
        <f t="shared" si="16"/>
        <v>8.9279999999999984E-2</v>
      </c>
      <c r="H22" s="162">
        <f t="shared" si="17"/>
        <v>4.2696360000000002</v>
      </c>
      <c r="I22" s="163">
        <f t="shared" si="0"/>
        <v>3.7680000000000047E-2</v>
      </c>
      <c r="J22" s="252">
        <f t="shared" ref="J22" si="27">J49</f>
        <v>0.39600000000000002</v>
      </c>
      <c r="K22" s="164">
        <f t="shared" ref="K22:O22" si="28">K49</f>
        <v>0</v>
      </c>
      <c r="L22" s="164">
        <f t="shared" si="28"/>
        <v>8.9279999999999984E-2</v>
      </c>
      <c r="M22" s="164">
        <f t="shared" si="28"/>
        <v>0.26904</v>
      </c>
      <c r="N22" s="165">
        <f t="shared" si="28"/>
        <v>3.7680000000000047E-2</v>
      </c>
      <c r="O22" s="88">
        <f t="shared" si="28"/>
        <v>4.0005959999999998</v>
      </c>
      <c r="P22" s="37">
        <f t="shared" ref="P22:T22" si="29">P49</f>
        <v>0</v>
      </c>
      <c r="Q22" s="37">
        <f t="shared" si="29"/>
        <v>0</v>
      </c>
      <c r="R22" s="37">
        <f t="shared" si="29"/>
        <v>4.0005959999999998</v>
      </c>
      <c r="S22" s="72">
        <f t="shared" si="29"/>
        <v>0</v>
      </c>
      <c r="T22" s="319">
        <f t="shared" si="29"/>
        <v>0</v>
      </c>
      <c r="U22" s="37">
        <f t="shared" ref="U22:AC22" si="30">U49</f>
        <v>0</v>
      </c>
      <c r="V22" s="37">
        <f t="shared" si="30"/>
        <v>0</v>
      </c>
      <c r="W22" s="37">
        <f t="shared" si="30"/>
        <v>0</v>
      </c>
      <c r="X22" s="108">
        <f t="shared" si="30"/>
        <v>0</v>
      </c>
      <c r="Y22" s="88">
        <f t="shared" si="30"/>
        <v>0</v>
      </c>
      <c r="Z22" s="37">
        <f t="shared" si="30"/>
        <v>0</v>
      </c>
      <c r="AA22" s="37">
        <f t="shared" si="30"/>
        <v>0</v>
      </c>
      <c r="AB22" s="37">
        <f t="shared" si="30"/>
        <v>0</v>
      </c>
      <c r="AC22" s="108">
        <f t="shared" si="30"/>
        <v>0</v>
      </c>
      <c r="AD22" s="258">
        <v>7.9230999999999998</v>
      </c>
      <c r="AE22" s="125">
        <f t="shared" si="22"/>
        <v>3.6638299999999999</v>
      </c>
      <c r="AF22" s="61">
        <f t="shared" si="7"/>
        <v>0</v>
      </c>
      <c r="AG22" s="168">
        <f t="shared" si="23"/>
        <v>7.4399999999999994E-2</v>
      </c>
      <c r="AH22" s="61">
        <f t="shared" si="24"/>
        <v>3.55803</v>
      </c>
      <c r="AI22" s="93">
        <f t="shared" si="8"/>
        <v>3.1400000000000039E-2</v>
      </c>
      <c r="AJ22" s="364">
        <f t="shared" ref="AJ22:AS22" si="31">AJ49</f>
        <v>0.33</v>
      </c>
      <c r="AK22" s="164">
        <f t="shared" si="31"/>
        <v>0</v>
      </c>
      <c r="AL22" s="164">
        <f t="shared" si="31"/>
        <v>7.4399999999999994E-2</v>
      </c>
      <c r="AM22" s="164">
        <f t="shared" si="31"/>
        <v>0.22420000000000001</v>
      </c>
      <c r="AN22" s="166">
        <f t="shared" si="31"/>
        <v>3.1400000000000039E-2</v>
      </c>
      <c r="AO22" s="324">
        <f t="shared" si="31"/>
        <v>3.3338299999999998</v>
      </c>
      <c r="AP22" s="37">
        <f t="shared" si="31"/>
        <v>0</v>
      </c>
      <c r="AQ22" s="37">
        <f t="shared" si="31"/>
        <v>0</v>
      </c>
      <c r="AR22" s="37">
        <f t="shared" si="31"/>
        <v>3.3338299999999998</v>
      </c>
      <c r="AS22" s="108">
        <f t="shared" si="31"/>
        <v>0</v>
      </c>
      <c r="AT22" s="126">
        <f t="shared" ref="AT22:BC22" si="32">AT49</f>
        <v>0</v>
      </c>
      <c r="AU22" s="37">
        <f t="shared" si="32"/>
        <v>0</v>
      </c>
      <c r="AV22" s="37">
        <f t="shared" si="32"/>
        <v>0</v>
      </c>
      <c r="AW22" s="37">
        <f t="shared" si="32"/>
        <v>0</v>
      </c>
      <c r="AX22" s="72">
        <f t="shared" si="32"/>
        <v>0</v>
      </c>
      <c r="AY22" s="196">
        <f>AY49</f>
        <v>0</v>
      </c>
      <c r="AZ22" s="37">
        <f t="shared" si="32"/>
        <v>0</v>
      </c>
      <c r="BA22" s="37">
        <f t="shared" si="32"/>
        <v>0</v>
      </c>
      <c r="BB22" s="37">
        <f t="shared" si="32"/>
        <v>0</v>
      </c>
      <c r="BC22" s="108">
        <f t="shared" si="32"/>
        <v>0</v>
      </c>
      <c r="BD22" s="189" t="s">
        <v>79</v>
      </c>
      <c r="BE22" s="176" t="s">
        <v>80</v>
      </c>
      <c r="BF22" s="25" t="s">
        <v>76</v>
      </c>
    </row>
    <row r="23" spans="1:58" s="16" customFormat="1" ht="51" x14ac:dyDescent="0.25">
      <c r="A23" s="234" t="s">
        <v>81</v>
      </c>
      <c r="B23" s="24" t="s">
        <v>82</v>
      </c>
      <c r="C23" s="222" t="s">
        <v>76</v>
      </c>
      <c r="D23" s="166">
        <v>0</v>
      </c>
      <c r="E23" s="366">
        <f t="shared" si="14"/>
        <v>0</v>
      </c>
      <c r="F23" s="162">
        <f t="shared" si="15"/>
        <v>0</v>
      </c>
      <c r="G23" s="162">
        <f t="shared" si="16"/>
        <v>0</v>
      </c>
      <c r="H23" s="162">
        <f t="shared" si="17"/>
        <v>0</v>
      </c>
      <c r="I23" s="163">
        <f t="shared" si="0"/>
        <v>0</v>
      </c>
      <c r="J23" s="252">
        <f t="shared" ref="J23" si="33">J76</f>
        <v>0</v>
      </c>
      <c r="K23" s="164">
        <f t="shared" ref="K23:O23" si="34">K76</f>
        <v>0</v>
      </c>
      <c r="L23" s="164">
        <f t="shared" si="34"/>
        <v>0</v>
      </c>
      <c r="M23" s="164">
        <f t="shared" si="34"/>
        <v>0</v>
      </c>
      <c r="N23" s="165">
        <f t="shared" si="34"/>
        <v>0</v>
      </c>
      <c r="O23" s="88">
        <f t="shared" si="34"/>
        <v>0</v>
      </c>
      <c r="P23" s="37">
        <f t="shared" ref="P23:T23" si="35">P76</f>
        <v>0</v>
      </c>
      <c r="Q23" s="37">
        <f t="shared" si="35"/>
        <v>0</v>
      </c>
      <c r="R23" s="37">
        <f t="shared" si="35"/>
        <v>0</v>
      </c>
      <c r="S23" s="72">
        <f t="shared" si="35"/>
        <v>0</v>
      </c>
      <c r="T23" s="319">
        <f t="shared" si="35"/>
        <v>0</v>
      </c>
      <c r="U23" s="37">
        <f t="shared" ref="U23:AC23" si="36">U76</f>
        <v>0</v>
      </c>
      <c r="V23" s="37">
        <f t="shared" si="36"/>
        <v>0</v>
      </c>
      <c r="W23" s="37">
        <f t="shared" si="36"/>
        <v>0</v>
      </c>
      <c r="X23" s="108">
        <f t="shared" si="36"/>
        <v>0</v>
      </c>
      <c r="Y23" s="88">
        <f t="shared" si="36"/>
        <v>0</v>
      </c>
      <c r="Z23" s="37">
        <f t="shared" si="36"/>
        <v>0</v>
      </c>
      <c r="AA23" s="37">
        <f t="shared" si="36"/>
        <v>0</v>
      </c>
      <c r="AB23" s="37">
        <f t="shared" si="36"/>
        <v>0</v>
      </c>
      <c r="AC23" s="108">
        <f t="shared" si="36"/>
        <v>0</v>
      </c>
      <c r="AD23" s="258">
        <v>0</v>
      </c>
      <c r="AE23" s="125">
        <f t="shared" si="22"/>
        <v>0</v>
      </c>
      <c r="AF23" s="61">
        <f t="shared" si="7"/>
        <v>0</v>
      </c>
      <c r="AG23" s="168">
        <f t="shared" si="23"/>
        <v>0</v>
      </c>
      <c r="AH23" s="61">
        <f t="shared" si="24"/>
        <v>0</v>
      </c>
      <c r="AI23" s="93">
        <f t="shared" si="8"/>
        <v>0</v>
      </c>
      <c r="AJ23" s="364">
        <f t="shared" ref="AJ23:AS23" si="37">AJ76</f>
        <v>0</v>
      </c>
      <c r="AK23" s="164">
        <f t="shared" si="37"/>
        <v>0</v>
      </c>
      <c r="AL23" s="164">
        <f t="shared" si="37"/>
        <v>0</v>
      </c>
      <c r="AM23" s="164">
        <f t="shared" si="37"/>
        <v>0</v>
      </c>
      <c r="AN23" s="166">
        <f t="shared" si="37"/>
        <v>0</v>
      </c>
      <c r="AO23" s="324">
        <f t="shared" si="37"/>
        <v>0</v>
      </c>
      <c r="AP23" s="37">
        <f t="shared" si="37"/>
        <v>0</v>
      </c>
      <c r="AQ23" s="37">
        <f t="shared" si="37"/>
        <v>0</v>
      </c>
      <c r="AR23" s="37">
        <f t="shared" si="37"/>
        <v>0</v>
      </c>
      <c r="AS23" s="108">
        <f t="shared" si="37"/>
        <v>0</v>
      </c>
      <c r="AT23" s="126">
        <f t="shared" ref="AT23:BC23" si="38">AT76</f>
        <v>0</v>
      </c>
      <c r="AU23" s="37">
        <f t="shared" si="38"/>
        <v>0</v>
      </c>
      <c r="AV23" s="37">
        <f t="shared" si="38"/>
        <v>0</v>
      </c>
      <c r="AW23" s="37">
        <f t="shared" si="38"/>
        <v>0</v>
      </c>
      <c r="AX23" s="72">
        <f t="shared" si="38"/>
        <v>0</v>
      </c>
      <c r="AY23" s="196">
        <f>AY76</f>
        <v>0</v>
      </c>
      <c r="AZ23" s="37">
        <f t="shared" si="38"/>
        <v>0</v>
      </c>
      <c r="BA23" s="37">
        <f t="shared" si="38"/>
        <v>0</v>
      </c>
      <c r="BB23" s="37">
        <f t="shared" si="38"/>
        <v>0</v>
      </c>
      <c r="BC23" s="108">
        <f t="shared" si="38"/>
        <v>0</v>
      </c>
      <c r="BD23" s="189" t="s">
        <v>81</v>
      </c>
      <c r="BE23" s="176" t="s">
        <v>82</v>
      </c>
      <c r="BF23" s="25" t="s">
        <v>76</v>
      </c>
    </row>
    <row r="24" spans="1:58" s="16" customFormat="1" ht="25.5" x14ac:dyDescent="0.25">
      <c r="A24" s="234" t="s">
        <v>83</v>
      </c>
      <c r="B24" s="24" t="s">
        <v>84</v>
      </c>
      <c r="C24" s="222" t="s">
        <v>76</v>
      </c>
      <c r="D24" s="166">
        <v>0.65855999999999992</v>
      </c>
      <c r="E24" s="366">
        <f t="shared" si="14"/>
        <v>0</v>
      </c>
      <c r="F24" s="162">
        <f t="shared" si="15"/>
        <v>0</v>
      </c>
      <c r="G24" s="162">
        <f t="shared" si="16"/>
        <v>0</v>
      </c>
      <c r="H24" s="162">
        <f t="shared" si="17"/>
        <v>0</v>
      </c>
      <c r="I24" s="163">
        <f t="shared" si="0"/>
        <v>0</v>
      </c>
      <c r="J24" s="252">
        <f t="shared" ref="J24" si="39">J79</f>
        <v>0</v>
      </c>
      <c r="K24" s="164">
        <f t="shared" ref="K24:O24" si="40">K79</f>
        <v>0</v>
      </c>
      <c r="L24" s="164">
        <f t="shared" si="40"/>
        <v>0</v>
      </c>
      <c r="M24" s="164">
        <f t="shared" si="40"/>
        <v>0</v>
      </c>
      <c r="N24" s="165">
        <f t="shared" si="40"/>
        <v>0</v>
      </c>
      <c r="O24" s="88">
        <f t="shared" si="40"/>
        <v>0</v>
      </c>
      <c r="P24" s="37">
        <f t="shared" ref="P24:T24" si="41">P79</f>
        <v>0</v>
      </c>
      <c r="Q24" s="37">
        <f t="shared" si="41"/>
        <v>0</v>
      </c>
      <c r="R24" s="37">
        <f t="shared" si="41"/>
        <v>0</v>
      </c>
      <c r="S24" s="72">
        <f t="shared" si="41"/>
        <v>0</v>
      </c>
      <c r="T24" s="319">
        <f t="shared" si="41"/>
        <v>0</v>
      </c>
      <c r="U24" s="37">
        <f t="shared" ref="U24:AC24" si="42">U79</f>
        <v>0</v>
      </c>
      <c r="V24" s="37">
        <f t="shared" si="42"/>
        <v>0</v>
      </c>
      <c r="W24" s="37">
        <f t="shared" si="42"/>
        <v>0</v>
      </c>
      <c r="X24" s="108">
        <f t="shared" si="42"/>
        <v>0</v>
      </c>
      <c r="Y24" s="88">
        <f t="shared" si="42"/>
        <v>0</v>
      </c>
      <c r="Z24" s="37">
        <f t="shared" si="42"/>
        <v>0</v>
      </c>
      <c r="AA24" s="37">
        <f t="shared" si="42"/>
        <v>0</v>
      </c>
      <c r="AB24" s="37">
        <f t="shared" si="42"/>
        <v>0</v>
      </c>
      <c r="AC24" s="108">
        <f t="shared" si="42"/>
        <v>0</v>
      </c>
      <c r="AD24" s="258">
        <v>0.54879999999999995</v>
      </c>
      <c r="AE24" s="125">
        <f t="shared" si="22"/>
        <v>0</v>
      </c>
      <c r="AF24" s="61">
        <f t="shared" si="7"/>
        <v>0</v>
      </c>
      <c r="AG24" s="168">
        <f t="shared" si="23"/>
        <v>0</v>
      </c>
      <c r="AH24" s="61">
        <f t="shared" si="24"/>
        <v>0</v>
      </c>
      <c r="AI24" s="93">
        <f t="shared" si="8"/>
        <v>0</v>
      </c>
      <c r="AJ24" s="364">
        <f t="shared" ref="AJ24:AS24" si="43">AJ79</f>
        <v>0</v>
      </c>
      <c r="AK24" s="164">
        <f t="shared" si="43"/>
        <v>0</v>
      </c>
      <c r="AL24" s="164">
        <f t="shared" si="43"/>
        <v>0</v>
      </c>
      <c r="AM24" s="164">
        <f t="shared" si="43"/>
        <v>0</v>
      </c>
      <c r="AN24" s="166">
        <f t="shared" si="43"/>
        <v>0</v>
      </c>
      <c r="AO24" s="324">
        <f t="shared" si="43"/>
        <v>0</v>
      </c>
      <c r="AP24" s="37">
        <f t="shared" si="43"/>
        <v>0</v>
      </c>
      <c r="AQ24" s="37">
        <f t="shared" si="43"/>
        <v>0</v>
      </c>
      <c r="AR24" s="37">
        <f t="shared" si="43"/>
        <v>0</v>
      </c>
      <c r="AS24" s="108">
        <f t="shared" si="43"/>
        <v>0</v>
      </c>
      <c r="AT24" s="126">
        <f t="shared" ref="AT24:BC24" si="44">AT79</f>
        <v>0</v>
      </c>
      <c r="AU24" s="37">
        <f t="shared" si="44"/>
        <v>0</v>
      </c>
      <c r="AV24" s="37">
        <f t="shared" si="44"/>
        <v>0</v>
      </c>
      <c r="AW24" s="37">
        <f t="shared" si="44"/>
        <v>0</v>
      </c>
      <c r="AX24" s="72">
        <f t="shared" si="44"/>
        <v>0</v>
      </c>
      <c r="AY24" s="196">
        <f>AY79</f>
        <v>0</v>
      </c>
      <c r="AZ24" s="37">
        <f t="shared" si="44"/>
        <v>0</v>
      </c>
      <c r="BA24" s="37">
        <f t="shared" si="44"/>
        <v>0</v>
      </c>
      <c r="BB24" s="37">
        <f t="shared" si="44"/>
        <v>0</v>
      </c>
      <c r="BC24" s="108">
        <f t="shared" si="44"/>
        <v>0</v>
      </c>
      <c r="BD24" s="189" t="s">
        <v>83</v>
      </c>
      <c r="BE24" s="176" t="s">
        <v>84</v>
      </c>
      <c r="BF24" s="25" t="s">
        <v>76</v>
      </c>
    </row>
    <row r="25" spans="1:58" s="16" customFormat="1" ht="38.25" x14ac:dyDescent="0.25">
      <c r="A25" s="234" t="s">
        <v>85</v>
      </c>
      <c r="B25" s="24" t="s">
        <v>86</v>
      </c>
      <c r="C25" s="222" t="s">
        <v>76</v>
      </c>
      <c r="D25" s="166">
        <v>0</v>
      </c>
      <c r="E25" s="366">
        <f t="shared" si="14"/>
        <v>0</v>
      </c>
      <c r="F25" s="162">
        <f t="shared" si="15"/>
        <v>0</v>
      </c>
      <c r="G25" s="162">
        <f t="shared" si="16"/>
        <v>0</v>
      </c>
      <c r="H25" s="162">
        <f t="shared" si="17"/>
        <v>0</v>
      </c>
      <c r="I25" s="163">
        <f t="shared" si="0"/>
        <v>0</v>
      </c>
      <c r="J25" s="252">
        <f t="shared" ref="J25:O26" si="45">J81</f>
        <v>0</v>
      </c>
      <c r="K25" s="164">
        <f t="shared" si="45"/>
        <v>0</v>
      </c>
      <c r="L25" s="164">
        <f t="shared" si="45"/>
        <v>0</v>
      </c>
      <c r="M25" s="164">
        <f t="shared" si="45"/>
        <v>0</v>
      </c>
      <c r="N25" s="165">
        <f t="shared" si="45"/>
        <v>0</v>
      </c>
      <c r="O25" s="88">
        <f t="shared" si="45"/>
        <v>0</v>
      </c>
      <c r="P25" s="37">
        <f t="shared" ref="P25:S25" si="46">P81</f>
        <v>0</v>
      </c>
      <c r="Q25" s="37">
        <f t="shared" si="46"/>
        <v>0</v>
      </c>
      <c r="R25" s="37">
        <f t="shared" si="46"/>
        <v>0</v>
      </c>
      <c r="S25" s="72">
        <f t="shared" si="46"/>
        <v>0</v>
      </c>
      <c r="T25" s="319">
        <f>T81</f>
        <v>0</v>
      </c>
      <c r="U25" s="37">
        <f t="shared" ref="U25:X25" si="47">U81</f>
        <v>0</v>
      </c>
      <c r="V25" s="37">
        <f t="shared" si="47"/>
        <v>0</v>
      </c>
      <c r="W25" s="37">
        <f t="shared" si="47"/>
        <v>0</v>
      </c>
      <c r="X25" s="108">
        <f t="shared" si="47"/>
        <v>0</v>
      </c>
      <c r="Y25" s="88">
        <f t="shared" ref="Y25:AC26" si="48">Y81</f>
        <v>0</v>
      </c>
      <c r="Z25" s="37">
        <f t="shared" si="48"/>
        <v>0</v>
      </c>
      <c r="AA25" s="37">
        <f t="shared" si="48"/>
        <v>0</v>
      </c>
      <c r="AB25" s="37">
        <f t="shared" si="48"/>
        <v>0</v>
      </c>
      <c r="AC25" s="108">
        <f t="shared" si="48"/>
        <v>0</v>
      </c>
      <c r="AD25" s="258">
        <v>0</v>
      </c>
      <c r="AE25" s="125">
        <f t="shared" si="22"/>
        <v>0</v>
      </c>
      <c r="AF25" s="61">
        <f t="shared" si="7"/>
        <v>0</v>
      </c>
      <c r="AG25" s="168">
        <f t="shared" si="23"/>
        <v>0</v>
      </c>
      <c r="AH25" s="61">
        <f t="shared" si="24"/>
        <v>0</v>
      </c>
      <c r="AI25" s="93">
        <f t="shared" si="8"/>
        <v>0</v>
      </c>
      <c r="AJ25" s="364">
        <f t="shared" ref="AJ25:BC25" si="49">AJ81</f>
        <v>0</v>
      </c>
      <c r="AK25" s="164">
        <f t="shared" si="49"/>
        <v>0</v>
      </c>
      <c r="AL25" s="164">
        <f t="shared" si="49"/>
        <v>0</v>
      </c>
      <c r="AM25" s="164">
        <f t="shared" si="49"/>
        <v>0</v>
      </c>
      <c r="AN25" s="166">
        <f t="shared" si="49"/>
        <v>0</v>
      </c>
      <c r="AO25" s="324">
        <f t="shared" si="49"/>
        <v>0</v>
      </c>
      <c r="AP25" s="37">
        <f t="shared" si="49"/>
        <v>0</v>
      </c>
      <c r="AQ25" s="37">
        <f t="shared" si="49"/>
        <v>0</v>
      </c>
      <c r="AR25" s="37">
        <f t="shared" si="49"/>
        <v>0</v>
      </c>
      <c r="AS25" s="108">
        <f t="shared" si="49"/>
        <v>0</v>
      </c>
      <c r="AT25" s="126">
        <f t="shared" si="49"/>
        <v>0</v>
      </c>
      <c r="AU25" s="37">
        <f t="shared" si="49"/>
        <v>0</v>
      </c>
      <c r="AV25" s="37">
        <f t="shared" si="49"/>
        <v>0</v>
      </c>
      <c r="AW25" s="37">
        <f t="shared" si="49"/>
        <v>0</v>
      </c>
      <c r="AX25" s="72">
        <f t="shared" si="49"/>
        <v>0</v>
      </c>
      <c r="AY25" s="196">
        <f t="shared" si="49"/>
        <v>0</v>
      </c>
      <c r="AZ25" s="37">
        <f t="shared" si="49"/>
        <v>0</v>
      </c>
      <c r="BA25" s="37">
        <f t="shared" si="49"/>
        <v>0</v>
      </c>
      <c r="BB25" s="37">
        <f t="shared" si="49"/>
        <v>0</v>
      </c>
      <c r="BC25" s="108">
        <f t="shared" si="49"/>
        <v>0</v>
      </c>
      <c r="BD25" s="189" t="s">
        <v>85</v>
      </c>
      <c r="BE25" s="176" t="s">
        <v>86</v>
      </c>
      <c r="BF25" s="25" t="s">
        <v>76</v>
      </c>
    </row>
    <row r="26" spans="1:58" s="16" customFormat="1" x14ac:dyDescent="0.25">
      <c r="A26" s="234" t="s">
        <v>87</v>
      </c>
      <c r="B26" s="24" t="s">
        <v>88</v>
      </c>
      <c r="C26" s="222" t="s">
        <v>76</v>
      </c>
      <c r="D26" s="166">
        <v>3.2172000000000001</v>
      </c>
      <c r="E26" s="366">
        <f>J26+O26+T26+Y26</f>
        <v>0</v>
      </c>
      <c r="F26" s="162">
        <f t="shared" si="15"/>
        <v>0</v>
      </c>
      <c r="G26" s="162">
        <f t="shared" si="16"/>
        <v>0</v>
      </c>
      <c r="H26" s="162">
        <f t="shared" si="17"/>
        <v>0</v>
      </c>
      <c r="I26" s="163">
        <f t="shared" si="0"/>
        <v>0</v>
      </c>
      <c r="J26" s="252">
        <f t="shared" si="45"/>
        <v>0</v>
      </c>
      <c r="K26" s="164">
        <f t="shared" si="45"/>
        <v>0</v>
      </c>
      <c r="L26" s="164">
        <f t="shared" si="45"/>
        <v>0</v>
      </c>
      <c r="M26" s="164">
        <f t="shared" si="45"/>
        <v>0</v>
      </c>
      <c r="N26" s="165">
        <f t="shared" si="45"/>
        <v>0</v>
      </c>
      <c r="O26" s="88">
        <f t="shared" si="45"/>
        <v>0</v>
      </c>
      <c r="P26" s="37">
        <f t="shared" ref="P26:S26" si="50">P82</f>
        <v>0</v>
      </c>
      <c r="Q26" s="37">
        <f t="shared" si="50"/>
        <v>0</v>
      </c>
      <c r="R26" s="37">
        <f t="shared" si="50"/>
        <v>0</v>
      </c>
      <c r="S26" s="72">
        <f t="shared" si="50"/>
        <v>0</v>
      </c>
      <c r="T26" s="319">
        <f>T82</f>
        <v>0</v>
      </c>
      <c r="U26" s="37">
        <f t="shared" ref="U26:X26" si="51">U82</f>
        <v>0</v>
      </c>
      <c r="V26" s="37">
        <f t="shared" si="51"/>
        <v>0</v>
      </c>
      <c r="W26" s="37">
        <f t="shared" si="51"/>
        <v>0</v>
      </c>
      <c r="X26" s="108">
        <f t="shared" si="51"/>
        <v>0</v>
      </c>
      <c r="Y26" s="88">
        <f t="shared" si="48"/>
        <v>0</v>
      </c>
      <c r="Z26" s="37">
        <f t="shared" si="48"/>
        <v>0</v>
      </c>
      <c r="AA26" s="37">
        <f t="shared" si="48"/>
        <v>0</v>
      </c>
      <c r="AB26" s="37">
        <f t="shared" si="48"/>
        <v>0</v>
      </c>
      <c r="AC26" s="108">
        <f t="shared" si="48"/>
        <v>0</v>
      </c>
      <c r="AD26" s="258">
        <v>2.681</v>
      </c>
      <c r="AE26" s="125">
        <f t="shared" si="22"/>
        <v>0</v>
      </c>
      <c r="AF26" s="61">
        <f t="shared" si="7"/>
        <v>0</v>
      </c>
      <c r="AG26" s="168">
        <f t="shared" si="23"/>
        <v>0</v>
      </c>
      <c r="AH26" s="61">
        <f t="shared" si="24"/>
        <v>0</v>
      </c>
      <c r="AI26" s="93">
        <f t="shared" si="8"/>
        <v>0</v>
      </c>
      <c r="AJ26" s="364">
        <f t="shared" ref="AJ26:BC26" si="52">AJ82</f>
        <v>0</v>
      </c>
      <c r="AK26" s="164">
        <f t="shared" si="52"/>
        <v>0</v>
      </c>
      <c r="AL26" s="164">
        <f t="shared" si="52"/>
        <v>0</v>
      </c>
      <c r="AM26" s="164">
        <f t="shared" si="52"/>
        <v>0</v>
      </c>
      <c r="AN26" s="166">
        <f t="shared" si="52"/>
        <v>0</v>
      </c>
      <c r="AO26" s="324">
        <f t="shared" si="52"/>
        <v>0</v>
      </c>
      <c r="AP26" s="37">
        <f t="shared" si="52"/>
        <v>0</v>
      </c>
      <c r="AQ26" s="37">
        <f t="shared" si="52"/>
        <v>0</v>
      </c>
      <c r="AR26" s="37">
        <f t="shared" si="52"/>
        <v>0</v>
      </c>
      <c r="AS26" s="108">
        <f t="shared" si="52"/>
        <v>0</v>
      </c>
      <c r="AT26" s="126">
        <f t="shared" si="52"/>
        <v>0</v>
      </c>
      <c r="AU26" s="37">
        <f t="shared" si="52"/>
        <v>0</v>
      </c>
      <c r="AV26" s="37">
        <f t="shared" si="52"/>
        <v>0</v>
      </c>
      <c r="AW26" s="37">
        <f t="shared" si="52"/>
        <v>0</v>
      </c>
      <c r="AX26" s="72">
        <f t="shared" si="52"/>
        <v>0</v>
      </c>
      <c r="AY26" s="196">
        <f t="shared" si="52"/>
        <v>0</v>
      </c>
      <c r="AZ26" s="37">
        <f t="shared" si="52"/>
        <v>0</v>
      </c>
      <c r="BA26" s="37">
        <f t="shared" si="52"/>
        <v>0</v>
      </c>
      <c r="BB26" s="37">
        <f t="shared" si="52"/>
        <v>0</v>
      </c>
      <c r="BC26" s="108">
        <f t="shared" si="52"/>
        <v>0</v>
      </c>
      <c r="BD26" s="189" t="s">
        <v>87</v>
      </c>
      <c r="BE26" s="176" t="s">
        <v>88</v>
      </c>
      <c r="BF26" s="25" t="s">
        <v>76</v>
      </c>
    </row>
    <row r="27" spans="1:58" s="16" customFormat="1" ht="18.75" x14ac:dyDescent="0.25">
      <c r="A27" s="235" t="s">
        <v>89</v>
      </c>
      <c r="B27" s="236" t="s">
        <v>90</v>
      </c>
      <c r="C27" s="237" t="s">
        <v>76</v>
      </c>
      <c r="D27" s="277">
        <v>13.38348</v>
      </c>
      <c r="E27" s="252">
        <f t="shared" ref="E27:AC27" si="53">E28+E49+E76+E79+E81+E82</f>
        <v>8.0856744000000003</v>
      </c>
      <c r="F27" s="365">
        <f t="shared" si="53"/>
        <v>9.9263999999999991E-2</v>
      </c>
      <c r="G27" s="365">
        <f t="shared" si="53"/>
        <v>0.67772280000000007</v>
      </c>
      <c r="H27" s="365">
        <f t="shared" si="53"/>
        <v>7.0250004000000006</v>
      </c>
      <c r="I27" s="367">
        <f t="shared" si="53"/>
        <v>0.28368719999999992</v>
      </c>
      <c r="J27" s="252">
        <f t="shared" si="53"/>
        <v>0.62829840000000003</v>
      </c>
      <c r="K27" s="365">
        <f t="shared" si="53"/>
        <v>1.8599999999999998E-2</v>
      </c>
      <c r="L27" s="365">
        <f t="shared" si="53"/>
        <v>0.16820279999999999</v>
      </c>
      <c r="M27" s="365">
        <f t="shared" si="53"/>
        <v>0.37350840000000002</v>
      </c>
      <c r="N27" s="367">
        <f t="shared" si="53"/>
        <v>6.7987200000000012E-2</v>
      </c>
      <c r="O27" s="88">
        <f t="shared" si="53"/>
        <v>7.457376</v>
      </c>
      <c r="P27" s="38">
        <f t="shared" si="53"/>
        <v>8.0664E-2</v>
      </c>
      <c r="Q27" s="38">
        <f t="shared" si="53"/>
        <v>0.50951999999999997</v>
      </c>
      <c r="R27" s="38">
        <f t="shared" si="53"/>
        <v>6.6514920000000002</v>
      </c>
      <c r="S27" s="73">
        <f t="shared" si="53"/>
        <v>0.21569999999999995</v>
      </c>
      <c r="T27" s="319">
        <f t="shared" si="53"/>
        <v>0</v>
      </c>
      <c r="U27" s="38">
        <f t="shared" si="53"/>
        <v>0</v>
      </c>
      <c r="V27" s="38">
        <f t="shared" si="53"/>
        <v>0</v>
      </c>
      <c r="W27" s="38">
        <f t="shared" si="53"/>
        <v>0</v>
      </c>
      <c r="X27" s="95">
        <f t="shared" si="53"/>
        <v>0</v>
      </c>
      <c r="Y27" s="88">
        <f t="shared" si="53"/>
        <v>0</v>
      </c>
      <c r="Z27" s="38">
        <f t="shared" si="53"/>
        <v>0</v>
      </c>
      <c r="AA27" s="38">
        <f t="shared" si="53"/>
        <v>0</v>
      </c>
      <c r="AB27" s="38">
        <f t="shared" si="53"/>
        <v>0</v>
      </c>
      <c r="AC27" s="95">
        <f t="shared" si="53"/>
        <v>0</v>
      </c>
      <c r="AD27" s="259">
        <v>11.152899999999999</v>
      </c>
      <c r="AE27" s="125">
        <f t="shared" si="22"/>
        <v>6.7380620000000002</v>
      </c>
      <c r="AF27" s="61">
        <f t="shared" si="7"/>
        <v>8.2720000000000002E-2</v>
      </c>
      <c r="AG27" s="168">
        <f t="shared" si="23"/>
        <v>0.56476899999999997</v>
      </c>
      <c r="AH27" s="61">
        <f t="shared" si="24"/>
        <v>5.8541670000000003</v>
      </c>
      <c r="AI27" s="93">
        <f t="shared" si="8"/>
        <v>0.23640599999999998</v>
      </c>
      <c r="AJ27" s="364">
        <f t="shared" ref="AJ27:AX27" si="54">AJ28+AJ49+AJ76+AJ79+AJ81+AJ82</f>
        <v>0.52358199999999999</v>
      </c>
      <c r="AK27" s="365">
        <f t="shared" si="54"/>
        <v>1.55E-2</v>
      </c>
      <c r="AL27" s="365">
        <f t="shared" si="54"/>
        <v>0.14016899999999999</v>
      </c>
      <c r="AM27" s="365">
        <f t="shared" si="54"/>
        <v>0.31125700000000001</v>
      </c>
      <c r="AN27" s="277">
        <f t="shared" si="54"/>
        <v>5.6656000000000012E-2</v>
      </c>
      <c r="AO27" s="324">
        <f t="shared" si="54"/>
        <v>6.21448</v>
      </c>
      <c r="AP27" s="38">
        <f t="shared" si="54"/>
        <v>6.7220000000000002E-2</v>
      </c>
      <c r="AQ27" s="38">
        <f t="shared" si="54"/>
        <v>0.42459999999999998</v>
      </c>
      <c r="AR27" s="38">
        <f t="shared" si="54"/>
        <v>5.54291</v>
      </c>
      <c r="AS27" s="95">
        <f t="shared" si="54"/>
        <v>0.17974999999999997</v>
      </c>
      <c r="AT27" s="329">
        <f t="shared" si="54"/>
        <v>0</v>
      </c>
      <c r="AU27" s="38">
        <f t="shared" si="54"/>
        <v>0</v>
      </c>
      <c r="AV27" s="38">
        <f t="shared" si="54"/>
        <v>0</v>
      </c>
      <c r="AW27" s="38">
        <f t="shared" si="54"/>
        <v>0</v>
      </c>
      <c r="AX27" s="73">
        <f t="shared" si="54"/>
        <v>0</v>
      </c>
      <c r="AY27" s="196">
        <f t="shared" ref="AY27" si="55">AY20</f>
        <v>0</v>
      </c>
      <c r="AZ27" s="38">
        <f>AZ28+AZ49+AZ76+AZ79+AZ81+AZ82</f>
        <v>0</v>
      </c>
      <c r="BA27" s="38">
        <f>BA28+BA49+BA76+BA79+BA81+BA82</f>
        <v>0</v>
      </c>
      <c r="BB27" s="38">
        <f>BB28+BB49+BB76+BB79+BB81+BB82</f>
        <v>0</v>
      </c>
      <c r="BC27" s="95">
        <f>BC28+BC49+BC76+BC79+BC81+BC82</f>
        <v>0</v>
      </c>
      <c r="BD27" s="190" t="s">
        <v>89</v>
      </c>
      <c r="BE27" s="177" t="s">
        <v>90</v>
      </c>
      <c r="BF27" s="26" t="s">
        <v>76</v>
      </c>
    </row>
    <row r="28" spans="1:58" s="16" customFormat="1" ht="47.25" customHeight="1" x14ac:dyDescent="0.25">
      <c r="A28" s="238" t="s">
        <v>91</v>
      </c>
      <c r="B28" s="226" t="s">
        <v>92</v>
      </c>
      <c r="C28" s="225" t="s">
        <v>76</v>
      </c>
      <c r="D28" s="278">
        <v>0</v>
      </c>
      <c r="E28" s="252">
        <f t="shared" ref="E28:I28" si="56">E29+E34+E37+E46</f>
        <v>3.6890784000000005</v>
      </c>
      <c r="F28" s="255">
        <f t="shared" si="56"/>
        <v>9.9263999999999991E-2</v>
      </c>
      <c r="G28" s="255">
        <f t="shared" si="56"/>
        <v>0.58844280000000004</v>
      </c>
      <c r="H28" s="255">
        <f t="shared" si="56"/>
        <v>2.7553644000000004</v>
      </c>
      <c r="I28" s="256">
        <f t="shared" si="56"/>
        <v>0.2460071999999999</v>
      </c>
      <c r="J28" s="252">
        <f>J29+J34+J37+J46</f>
        <v>0.23229839999999996</v>
      </c>
      <c r="K28" s="255">
        <f>K29+K34+K37+K46</f>
        <v>1.8599999999999998E-2</v>
      </c>
      <c r="L28" s="255">
        <f t="shared" ref="L28:N28" si="57">L29+L34+L37+L46</f>
        <v>7.8922800000000001E-2</v>
      </c>
      <c r="M28" s="255">
        <f t="shared" si="57"/>
        <v>0.1044684</v>
      </c>
      <c r="N28" s="256">
        <f t="shared" si="57"/>
        <v>3.0307199999999968E-2</v>
      </c>
      <c r="O28" s="88">
        <f>O29+O34+O37+O46</f>
        <v>3.4567800000000002</v>
      </c>
      <c r="P28" s="39">
        <f t="shared" ref="P28" si="58">P29+P34+P37+P46</f>
        <v>8.0664E-2</v>
      </c>
      <c r="Q28" s="39">
        <f t="shared" ref="Q28" si="59">Q29+Q34+Q37+Q46</f>
        <v>0.50951999999999997</v>
      </c>
      <c r="R28" s="39">
        <f t="shared" ref="R28" si="60">R29+R34+R37+R46</f>
        <v>2.6508960000000004</v>
      </c>
      <c r="S28" s="74">
        <f t="shared" ref="S28" si="61">S29+S34+S37+S46</f>
        <v>0.21569999999999995</v>
      </c>
      <c r="T28" s="319">
        <f>T29+T34+T37+T46</f>
        <v>0</v>
      </c>
      <c r="U28" s="39">
        <f t="shared" ref="U28" si="62">U29+U34+U37+U46</f>
        <v>0</v>
      </c>
      <c r="V28" s="39">
        <f t="shared" ref="V28" si="63">V29+V34+V37+V46</f>
        <v>0</v>
      </c>
      <c r="W28" s="39">
        <f t="shared" ref="W28" si="64">W29+W34+W37+W46</f>
        <v>0</v>
      </c>
      <c r="X28" s="96">
        <f t="shared" ref="X28" si="65">X29+X34+X37+X46</f>
        <v>0</v>
      </c>
      <c r="Y28" s="88">
        <f t="shared" ref="Y28" si="66">Y29+Y34+Y37+Y46</f>
        <v>0</v>
      </c>
      <c r="Z28" s="39">
        <f t="shared" ref="Z28" si="67">Z29+Z34+Z37+Z46</f>
        <v>0</v>
      </c>
      <c r="AA28" s="39">
        <f t="shared" ref="AA28" si="68">AA29+AA34+AA37+AA46</f>
        <v>0</v>
      </c>
      <c r="AB28" s="39">
        <f t="shared" ref="AB28" si="69">AB29+AB34+AB37+AB46</f>
        <v>0</v>
      </c>
      <c r="AC28" s="96">
        <f t="shared" ref="AC28" si="70">AC29+AC34+AC37+AC46</f>
        <v>0</v>
      </c>
      <c r="AD28" s="260">
        <v>0</v>
      </c>
      <c r="AE28" s="363">
        <f t="shared" si="22"/>
        <v>3.0742320000000003</v>
      </c>
      <c r="AF28" s="162">
        <f t="shared" si="7"/>
        <v>8.2720000000000002E-2</v>
      </c>
      <c r="AG28" s="162">
        <f t="shared" si="23"/>
        <v>0.49036899999999994</v>
      </c>
      <c r="AH28" s="162">
        <f t="shared" si="24"/>
        <v>2.2961370000000003</v>
      </c>
      <c r="AI28" s="163">
        <f t="shared" si="8"/>
        <v>0.20500599999999994</v>
      </c>
      <c r="AJ28" s="364">
        <f>AJ29+AJ34+AJ37+AJ46</f>
        <v>0.19358199999999998</v>
      </c>
      <c r="AK28" s="255">
        <f>AK29+AK34+AK37+AK46</f>
        <v>1.55E-2</v>
      </c>
      <c r="AL28" s="255">
        <f t="shared" ref="AL28:AN28" si="71">AL29+AL34+AL37+AL46</f>
        <v>6.5768999999999994E-2</v>
      </c>
      <c r="AM28" s="255">
        <f t="shared" si="71"/>
        <v>8.7056999999999995E-2</v>
      </c>
      <c r="AN28" s="278">
        <f t="shared" si="71"/>
        <v>2.5255999999999976E-2</v>
      </c>
      <c r="AO28" s="324">
        <f>AO29+AO34+AO37+AO46</f>
        <v>2.8806500000000002</v>
      </c>
      <c r="AP28" s="39">
        <f t="shared" ref="AP28:AS28" si="72">AP29+AP34+AP37+AP46</f>
        <v>6.7220000000000002E-2</v>
      </c>
      <c r="AQ28" s="39">
        <f t="shared" si="72"/>
        <v>0.42459999999999998</v>
      </c>
      <c r="AR28" s="39">
        <f t="shared" si="72"/>
        <v>2.2090800000000002</v>
      </c>
      <c r="AS28" s="96">
        <f t="shared" si="72"/>
        <v>0.17974999999999997</v>
      </c>
      <c r="AT28" s="329">
        <f>AT29+AT34+AT37+AT46</f>
        <v>0</v>
      </c>
      <c r="AU28" s="39">
        <f t="shared" ref="AU28:AX28" si="73">AU29+AU34+AU37+AU46</f>
        <v>0</v>
      </c>
      <c r="AV28" s="39">
        <f t="shared" si="73"/>
        <v>0</v>
      </c>
      <c r="AW28" s="39">
        <f t="shared" si="73"/>
        <v>0</v>
      </c>
      <c r="AX28" s="74">
        <f t="shared" si="73"/>
        <v>0</v>
      </c>
      <c r="AY28" s="196">
        <f>AY29+AY34+AY37+AY46</f>
        <v>0</v>
      </c>
      <c r="AZ28" s="39">
        <f t="shared" ref="AZ28" si="74">AZ29+AZ34+AZ37+AZ46</f>
        <v>0</v>
      </c>
      <c r="BA28" s="39">
        <f t="shared" ref="BA28" si="75">BA29+BA34+BA37+BA46</f>
        <v>0</v>
      </c>
      <c r="BB28" s="39">
        <f t="shared" ref="BB28" si="76">BB29+BB34+BB37+BB46</f>
        <v>0</v>
      </c>
      <c r="BC28" s="96">
        <f t="shared" ref="BC28" si="77">BC29+BC34+BC37+BC46</f>
        <v>0</v>
      </c>
      <c r="BD28" s="191" t="s">
        <v>91</v>
      </c>
      <c r="BE28" s="178" t="s">
        <v>92</v>
      </c>
      <c r="BF28" s="27" t="s">
        <v>76</v>
      </c>
    </row>
    <row r="29" spans="1:58" s="16" customFormat="1" ht="38.25" x14ac:dyDescent="0.25">
      <c r="A29" s="239" t="s">
        <v>93</v>
      </c>
      <c r="B29" s="220" t="s">
        <v>94</v>
      </c>
      <c r="C29" s="219" t="s">
        <v>76</v>
      </c>
      <c r="D29" s="279">
        <v>0</v>
      </c>
      <c r="E29" s="252">
        <f t="shared" ref="E29:I29" si="78">SUM(E30:E32)</f>
        <v>3.6890784000000005</v>
      </c>
      <c r="F29" s="253">
        <f t="shared" si="78"/>
        <v>9.9263999999999991E-2</v>
      </c>
      <c r="G29" s="253">
        <f t="shared" si="78"/>
        <v>0.58844280000000004</v>
      </c>
      <c r="H29" s="253">
        <f t="shared" si="78"/>
        <v>2.7553644000000004</v>
      </c>
      <c r="I29" s="254">
        <f t="shared" si="78"/>
        <v>0.2460071999999999</v>
      </c>
      <c r="J29" s="252">
        <f>SUM(J30:J32)</f>
        <v>0.23229839999999996</v>
      </c>
      <c r="K29" s="253">
        <f t="shared" ref="K29:N29" si="79">SUM(K30:K32)</f>
        <v>1.8599999999999998E-2</v>
      </c>
      <c r="L29" s="253">
        <f t="shared" si="79"/>
        <v>7.8922800000000001E-2</v>
      </c>
      <c r="M29" s="253">
        <f t="shared" si="79"/>
        <v>0.1044684</v>
      </c>
      <c r="N29" s="254">
        <f t="shared" si="79"/>
        <v>3.0307199999999968E-2</v>
      </c>
      <c r="O29" s="88">
        <f>SUM(O30:O32)</f>
        <v>3.4567800000000002</v>
      </c>
      <c r="P29" s="40">
        <f t="shared" ref="P29" si="80">SUM(P30:P32)</f>
        <v>8.0664E-2</v>
      </c>
      <c r="Q29" s="40">
        <f t="shared" ref="Q29" si="81">SUM(Q30:Q32)</f>
        <v>0.50951999999999997</v>
      </c>
      <c r="R29" s="40">
        <f t="shared" ref="R29" si="82">SUM(R30:R32)</f>
        <v>2.6508960000000004</v>
      </c>
      <c r="S29" s="75">
        <f t="shared" ref="S29" si="83">SUM(S30:S32)</f>
        <v>0.21569999999999995</v>
      </c>
      <c r="T29" s="319">
        <f>SUM(T30:T32)</f>
        <v>0</v>
      </c>
      <c r="U29" s="40">
        <f t="shared" ref="U29" si="84">SUM(U30:U32)</f>
        <v>0</v>
      </c>
      <c r="V29" s="40">
        <f t="shared" ref="V29" si="85">SUM(V30:V32)</f>
        <v>0</v>
      </c>
      <c r="W29" s="40">
        <f t="shared" ref="W29" si="86">SUM(W30:W32)</f>
        <v>0</v>
      </c>
      <c r="X29" s="97">
        <f t="shared" ref="X29" si="87">SUM(X30:X32)</f>
        <v>0</v>
      </c>
      <c r="Y29" s="88">
        <f t="shared" ref="Y29" si="88">SUM(Y30:Y32)</f>
        <v>0</v>
      </c>
      <c r="Z29" s="40">
        <f t="shared" ref="Z29" si="89">SUM(Z30:Z32)</f>
        <v>0</v>
      </c>
      <c r="AA29" s="40">
        <f t="shared" ref="AA29" si="90">SUM(AA30:AA32)</f>
        <v>0</v>
      </c>
      <c r="AB29" s="40">
        <f t="shared" ref="AB29" si="91">SUM(AB30:AB32)</f>
        <v>0</v>
      </c>
      <c r="AC29" s="97">
        <f t="shared" ref="AC29" si="92">SUM(AC30:AC32)</f>
        <v>0</v>
      </c>
      <c r="AD29" s="261">
        <v>0</v>
      </c>
      <c r="AE29" s="363">
        <f t="shared" si="22"/>
        <v>3.0742320000000003</v>
      </c>
      <c r="AF29" s="162">
        <f t="shared" si="7"/>
        <v>8.2720000000000002E-2</v>
      </c>
      <c r="AG29" s="162">
        <f t="shared" si="23"/>
        <v>0.49036899999999994</v>
      </c>
      <c r="AH29" s="162">
        <f t="shared" si="24"/>
        <v>2.2961370000000003</v>
      </c>
      <c r="AI29" s="163">
        <f t="shared" si="8"/>
        <v>0.20500599999999994</v>
      </c>
      <c r="AJ29" s="364">
        <f>SUM(AJ30:AJ32)</f>
        <v>0.19358199999999998</v>
      </c>
      <c r="AK29" s="253">
        <f t="shared" ref="AK29:AN29" si="93">SUM(AK30:AK32)</f>
        <v>1.55E-2</v>
      </c>
      <c r="AL29" s="253">
        <f t="shared" si="93"/>
        <v>6.5768999999999994E-2</v>
      </c>
      <c r="AM29" s="253">
        <f t="shared" si="93"/>
        <v>8.7056999999999995E-2</v>
      </c>
      <c r="AN29" s="279">
        <f t="shared" si="93"/>
        <v>2.5255999999999976E-2</v>
      </c>
      <c r="AO29" s="324">
        <f>SUM(AO30:AO32)</f>
        <v>2.8806500000000002</v>
      </c>
      <c r="AP29" s="40">
        <f t="shared" ref="AP29:AS29" si="94">SUM(AP30:AP32)</f>
        <v>6.7220000000000002E-2</v>
      </c>
      <c r="AQ29" s="40">
        <f t="shared" si="94"/>
        <v>0.42459999999999998</v>
      </c>
      <c r="AR29" s="40">
        <f t="shared" si="94"/>
        <v>2.2090800000000002</v>
      </c>
      <c r="AS29" s="97">
        <f t="shared" si="94"/>
        <v>0.17974999999999997</v>
      </c>
      <c r="AT29" s="329">
        <f>SUM(AT30:AT32)</f>
        <v>0</v>
      </c>
      <c r="AU29" s="40">
        <f t="shared" ref="AU29:AX29" si="95">SUM(AU30:AU32)</f>
        <v>0</v>
      </c>
      <c r="AV29" s="40">
        <f t="shared" si="95"/>
        <v>0</v>
      </c>
      <c r="AW29" s="40">
        <f t="shared" si="95"/>
        <v>0</v>
      </c>
      <c r="AX29" s="75">
        <f t="shared" si="95"/>
        <v>0</v>
      </c>
      <c r="AY29" s="196">
        <f>SUM(AY30:AY32)</f>
        <v>0</v>
      </c>
      <c r="AZ29" s="40">
        <f t="shared" ref="AZ29" si="96">SUM(AZ30:AZ32)</f>
        <v>0</v>
      </c>
      <c r="BA29" s="40">
        <f t="shared" ref="BA29" si="97">SUM(BA30:BA32)</f>
        <v>0</v>
      </c>
      <c r="BB29" s="40">
        <f t="shared" ref="BB29" si="98">SUM(BB30:BB32)</f>
        <v>0</v>
      </c>
      <c r="BC29" s="97">
        <f t="shared" ref="BC29" si="99">SUM(BC30:BC32)</f>
        <v>0</v>
      </c>
      <c r="BD29" s="192" t="s">
        <v>93</v>
      </c>
      <c r="BE29" s="179" t="s">
        <v>94</v>
      </c>
      <c r="BF29" s="28" t="s">
        <v>76</v>
      </c>
    </row>
    <row r="30" spans="1:58" s="16" customFormat="1" ht="60" customHeight="1" x14ac:dyDescent="0.25">
      <c r="A30" s="240" t="s">
        <v>95</v>
      </c>
      <c r="B30" s="214" t="s">
        <v>96</v>
      </c>
      <c r="C30" s="213" t="s">
        <v>76</v>
      </c>
      <c r="D30" s="280">
        <v>0</v>
      </c>
      <c r="E30" s="170">
        <f t="shared" si="14"/>
        <v>2.4931176000000002</v>
      </c>
      <c r="F30" s="368">
        <f t="shared" si="15"/>
        <v>9.9263999999999991E-2</v>
      </c>
      <c r="G30" s="368">
        <f t="shared" si="16"/>
        <v>0.46852320000000003</v>
      </c>
      <c r="H30" s="368">
        <f t="shared" si="17"/>
        <v>1.7283084000000002</v>
      </c>
      <c r="I30" s="369">
        <f t="shared" si="0"/>
        <v>0.19702199999999986</v>
      </c>
      <c r="J30" s="252">
        <f>SUM(K30:N30)</f>
        <v>0.22112159999999997</v>
      </c>
      <c r="K30" s="250">
        <f t="shared" ref="K30:N31" si="100">AK30*1.2</f>
        <v>1.8599999999999998E-2</v>
      </c>
      <c r="L30" s="250">
        <f t="shared" si="100"/>
        <v>7.6483200000000001E-2</v>
      </c>
      <c r="M30" s="250">
        <f t="shared" si="100"/>
        <v>9.6776399999999999E-2</v>
      </c>
      <c r="N30" s="251">
        <f t="shared" si="100"/>
        <v>2.9261999999999969E-2</v>
      </c>
      <c r="O30" s="94">
        <f>SUM(P30:S30)</f>
        <v>2.2719960000000001</v>
      </c>
      <c r="P30" s="250">
        <f t="shared" ref="P30:S31" si="101">AP30*1.2</f>
        <v>8.0664E-2</v>
      </c>
      <c r="Q30" s="250">
        <f t="shared" si="101"/>
        <v>0.39204</v>
      </c>
      <c r="R30" s="250">
        <f t="shared" si="101"/>
        <v>1.6315320000000002</v>
      </c>
      <c r="S30" s="251">
        <f t="shared" si="101"/>
        <v>0.16775999999999991</v>
      </c>
      <c r="T30" s="94">
        <f>SUM(U30:X30)</f>
        <v>0</v>
      </c>
      <c r="U30" s="250">
        <f t="shared" ref="U30:X31" si="102">AU30*1.2</f>
        <v>0</v>
      </c>
      <c r="V30" s="250">
        <f t="shared" si="102"/>
        <v>0</v>
      </c>
      <c r="W30" s="250">
        <f t="shared" si="102"/>
        <v>0</v>
      </c>
      <c r="X30" s="251">
        <f t="shared" si="102"/>
        <v>0</v>
      </c>
      <c r="Y30" s="94">
        <f>SUM(Z30:AC30)</f>
        <v>0</v>
      </c>
      <c r="Z30" s="250">
        <f t="shared" ref="Z30:AC31" si="103">AZ30*1.2</f>
        <v>0</v>
      </c>
      <c r="AA30" s="250">
        <f t="shared" si="103"/>
        <v>0</v>
      </c>
      <c r="AB30" s="250">
        <f t="shared" si="103"/>
        <v>0</v>
      </c>
      <c r="AC30" s="251">
        <f t="shared" si="103"/>
        <v>0</v>
      </c>
      <c r="AD30" s="262">
        <v>0</v>
      </c>
      <c r="AE30" s="363">
        <f t="shared" si="22"/>
        <v>2.0775980000000001</v>
      </c>
      <c r="AF30" s="162">
        <f t="shared" si="7"/>
        <v>8.2720000000000002E-2</v>
      </c>
      <c r="AG30" s="162">
        <f t="shared" si="23"/>
        <v>0.39043600000000001</v>
      </c>
      <c r="AH30" s="162">
        <f t="shared" si="24"/>
        <v>1.4402570000000001</v>
      </c>
      <c r="AI30" s="163">
        <f t="shared" si="8"/>
        <v>0.16418499999999991</v>
      </c>
      <c r="AJ30" s="323">
        <v>0.18426799999999999</v>
      </c>
      <c r="AK30" s="228">
        <v>1.55E-2</v>
      </c>
      <c r="AL30" s="228">
        <v>6.3736000000000001E-2</v>
      </c>
      <c r="AM30" s="228">
        <v>8.0646999999999996E-2</v>
      </c>
      <c r="AN30" s="229">
        <f>AJ30-AK30-AL30-AM30</f>
        <v>2.4384999999999976E-2</v>
      </c>
      <c r="AO30" s="288">
        <f>1.92189+0.95876-AO31</f>
        <v>1.8933300000000002</v>
      </c>
      <c r="AP30" s="51">
        <v>6.7220000000000002E-2</v>
      </c>
      <c r="AQ30" s="51">
        <f>0.33149+0.09311-AQ31</f>
        <v>0.32669999999999999</v>
      </c>
      <c r="AR30" s="51">
        <f>1.3814+0.82768-AR31</f>
        <v>1.3596100000000002</v>
      </c>
      <c r="AS30" s="83">
        <f>AO30-AP30-AQ30-AR30</f>
        <v>0.13979999999999992</v>
      </c>
      <c r="AT30" s="325">
        <v>0</v>
      </c>
      <c r="AU30" s="51">
        <v>0</v>
      </c>
      <c r="AV30" s="51">
        <v>0</v>
      </c>
      <c r="AW30" s="51">
        <v>0</v>
      </c>
      <c r="AX30" s="83">
        <f>AT30-AU30-AV30-AW30</f>
        <v>0</v>
      </c>
      <c r="AY30" s="325">
        <v>0</v>
      </c>
      <c r="AZ30" s="51">
        <v>0</v>
      </c>
      <c r="BA30" s="51">
        <v>0</v>
      </c>
      <c r="BB30" s="51">
        <v>0</v>
      </c>
      <c r="BC30" s="116">
        <f>AY30-AZ30-BA30-BB30</f>
        <v>0</v>
      </c>
      <c r="BD30" s="193" t="s">
        <v>95</v>
      </c>
      <c r="BE30" s="180" t="s">
        <v>96</v>
      </c>
      <c r="BF30" s="29" t="s">
        <v>76</v>
      </c>
    </row>
    <row r="31" spans="1:58" s="16" customFormat="1" ht="60.75" customHeight="1" x14ac:dyDescent="0.25">
      <c r="A31" s="240" t="s">
        <v>97</v>
      </c>
      <c r="B31" s="214" t="s">
        <v>98</v>
      </c>
      <c r="C31" s="213" t="s">
        <v>76</v>
      </c>
      <c r="D31" s="280">
        <v>0</v>
      </c>
      <c r="E31" s="170">
        <f t="shared" si="14"/>
        <v>1.1959608000000002</v>
      </c>
      <c r="F31" s="368">
        <f t="shared" si="15"/>
        <v>0</v>
      </c>
      <c r="G31" s="368">
        <f t="shared" si="16"/>
        <v>0.1199196</v>
      </c>
      <c r="H31" s="368">
        <f t="shared" si="17"/>
        <v>1.027056</v>
      </c>
      <c r="I31" s="369">
        <f t="shared" si="0"/>
        <v>4.8985200000000041E-2</v>
      </c>
      <c r="J31" s="252">
        <f t="shared" ref="J31:J32" si="104">SUM(K31:N31)</f>
        <v>1.1176799999999999E-2</v>
      </c>
      <c r="K31" s="250">
        <f t="shared" si="100"/>
        <v>0</v>
      </c>
      <c r="L31" s="250">
        <f t="shared" si="100"/>
        <v>2.4396000000000001E-3</v>
      </c>
      <c r="M31" s="250">
        <f t="shared" si="100"/>
        <v>7.6919999999999992E-3</v>
      </c>
      <c r="N31" s="251">
        <f t="shared" si="100"/>
        <v>1.0451999999999992E-3</v>
      </c>
      <c r="O31" s="94">
        <f t="shared" ref="O31:O32" si="105">SUM(P31:S31)</f>
        <v>1.1847840000000001</v>
      </c>
      <c r="P31" s="250">
        <f t="shared" si="101"/>
        <v>0</v>
      </c>
      <c r="Q31" s="250">
        <f t="shared" si="101"/>
        <v>0.11748</v>
      </c>
      <c r="R31" s="250">
        <f t="shared" si="101"/>
        <v>1.0193639999999999</v>
      </c>
      <c r="S31" s="251">
        <f t="shared" si="101"/>
        <v>4.7940000000000045E-2</v>
      </c>
      <c r="T31" s="94">
        <f t="shared" ref="T31:T32" si="106">SUM(U31:X31)</f>
        <v>0</v>
      </c>
      <c r="U31" s="250">
        <f t="shared" si="102"/>
        <v>0</v>
      </c>
      <c r="V31" s="250">
        <f t="shared" si="102"/>
        <v>0</v>
      </c>
      <c r="W31" s="250">
        <f t="shared" si="102"/>
        <v>0</v>
      </c>
      <c r="X31" s="251">
        <f t="shared" si="102"/>
        <v>0</v>
      </c>
      <c r="Y31" s="94">
        <f t="shared" ref="Y31:Y32" si="107">SUM(Z31:AC31)</f>
        <v>0</v>
      </c>
      <c r="Z31" s="250">
        <f t="shared" si="103"/>
        <v>0</v>
      </c>
      <c r="AA31" s="250">
        <f t="shared" si="103"/>
        <v>0</v>
      </c>
      <c r="AB31" s="250">
        <f t="shared" si="103"/>
        <v>0</v>
      </c>
      <c r="AC31" s="251">
        <f t="shared" si="103"/>
        <v>0</v>
      </c>
      <c r="AD31" s="262">
        <v>0</v>
      </c>
      <c r="AE31" s="363">
        <f t="shared" si="22"/>
        <v>0.99663400000000002</v>
      </c>
      <c r="AF31" s="162">
        <f t="shared" si="7"/>
        <v>0</v>
      </c>
      <c r="AG31" s="162">
        <f t="shared" si="23"/>
        <v>9.9932999999999994E-2</v>
      </c>
      <c r="AH31" s="162">
        <f t="shared" si="24"/>
        <v>0.85587999999999997</v>
      </c>
      <c r="AI31" s="163">
        <f t="shared" si="8"/>
        <v>4.0821000000000038E-2</v>
      </c>
      <c r="AJ31" s="323">
        <v>9.3139999999999994E-3</v>
      </c>
      <c r="AK31" s="228">
        <v>0</v>
      </c>
      <c r="AL31" s="228">
        <v>2.0330000000000001E-3</v>
      </c>
      <c r="AM31" s="228">
        <v>6.4099999999999999E-3</v>
      </c>
      <c r="AN31" s="229">
        <f>AJ31-AK31-AL31-AM31</f>
        <v>8.7099999999999938E-4</v>
      </c>
      <c r="AO31" s="288">
        <f>0.02856+0.95876</f>
        <v>0.98731999999999998</v>
      </c>
      <c r="AP31" s="51">
        <v>0</v>
      </c>
      <c r="AQ31" s="51">
        <f>0.00479+0.09311</f>
        <v>9.7900000000000001E-2</v>
      </c>
      <c r="AR31" s="51">
        <f>0.02179+0.82768</f>
        <v>0.84946999999999995</v>
      </c>
      <c r="AS31" s="83">
        <f>AO31-AP31-AQ31-AR31</f>
        <v>3.9950000000000041E-2</v>
      </c>
      <c r="AT31" s="325">
        <v>0</v>
      </c>
      <c r="AU31" s="51">
        <v>0</v>
      </c>
      <c r="AV31" s="51">
        <v>0</v>
      </c>
      <c r="AW31" s="51">
        <v>0</v>
      </c>
      <c r="AX31" s="83">
        <f>AT31-AU31-AV31-AW31</f>
        <v>0</v>
      </c>
      <c r="AY31" s="325">
        <v>0</v>
      </c>
      <c r="AZ31" s="51">
        <v>0</v>
      </c>
      <c r="BA31" s="51">
        <v>0</v>
      </c>
      <c r="BB31" s="51">
        <v>0</v>
      </c>
      <c r="BC31" s="116">
        <f>AY31-AZ31-BA31-BB31</f>
        <v>0</v>
      </c>
      <c r="BD31" s="193" t="s">
        <v>97</v>
      </c>
      <c r="BE31" s="180" t="s">
        <v>98</v>
      </c>
      <c r="BF31" s="29" t="s">
        <v>76</v>
      </c>
    </row>
    <row r="32" spans="1:58" s="16" customFormat="1" ht="62.25" customHeight="1" x14ac:dyDescent="0.25">
      <c r="A32" s="240" t="s">
        <v>99</v>
      </c>
      <c r="B32" s="214" t="s">
        <v>100</v>
      </c>
      <c r="C32" s="213" t="s">
        <v>76</v>
      </c>
      <c r="D32" s="280">
        <v>0</v>
      </c>
      <c r="E32" s="98">
        <f t="shared" si="14"/>
        <v>0</v>
      </c>
      <c r="F32" s="41">
        <f t="shared" ref="F32:BC32" si="108">F33</f>
        <v>0</v>
      </c>
      <c r="G32" s="41">
        <f t="shared" si="108"/>
        <v>0</v>
      </c>
      <c r="H32" s="41">
        <f t="shared" si="108"/>
        <v>0</v>
      </c>
      <c r="I32" s="100">
        <f t="shared" si="108"/>
        <v>0</v>
      </c>
      <c r="J32" s="94">
        <f t="shared" si="104"/>
        <v>0</v>
      </c>
      <c r="K32" s="169">
        <f t="shared" ref="K32" si="109">AK32*1.2</f>
        <v>0</v>
      </c>
      <c r="L32" s="169">
        <f t="shared" ref="L32" si="110">AL32*1.2</f>
        <v>0</v>
      </c>
      <c r="M32" s="169">
        <f>AM32*1.2</f>
        <v>0</v>
      </c>
      <c r="N32" s="171">
        <f t="shared" ref="N32" si="111">AN32*1.2</f>
        <v>0</v>
      </c>
      <c r="O32" s="94">
        <f t="shared" si="105"/>
        <v>0</v>
      </c>
      <c r="P32" s="169">
        <f t="shared" ref="P32" si="112">AP32*1.2</f>
        <v>0</v>
      </c>
      <c r="Q32" s="169">
        <f t="shared" ref="Q32" si="113">AQ32*1.2</f>
        <v>0</v>
      </c>
      <c r="R32" s="169">
        <f>AR32*1.2</f>
        <v>0</v>
      </c>
      <c r="S32" s="171">
        <f t="shared" ref="S32" si="114">AS32*1.2</f>
        <v>0</v>
      </c>
      <c r="T32" s="94">
        <f t="shared" si="106"/>
        <v>0</v>
      </c>
      <c r="U32" s="169">
        <f t="shared" ref="U32" si="115">AU32*1.2</f>
        <v>0</v>
      </c>
      <c r="V32" s="169">
        <f t="shared" ref="V32" si="116">AV32*1.2</f>
        <v>0</v>
      </c>
      <c r="W32" s="169">
        <f>AW32*1.2</f>
        <v>0</v>
      </c>
      <c r="X32" s="171">
        <f t="shared" ref="X32" si="117">AX32*1.2</f>
        <v>0</v>
      </c>
      <c r="Y32" s="94">
        <f t="shared" si="107"/>
        <v>0</v>
      </c>
      <c r="Z32" s="169">
        <f t="shared" ref="Z32" si="118">AZ32*1.2</f>
        <v>0</v>
      </c>
      <c r="AA32" s="169">
        <f t="shared" ref="AA32" si="119">BA32*1.2</f>
        <v>0</v>
      </c>
      <c r="AB32" s="169">
        <f>BB32*1.2</f>
        <v>0</v>
      </c>
      <c r="AC32" s="171">
        <f t="shared" ref="AC32" si="120">BC32*1.2</f>
        <v>0</v>
      </c>
      <c r="AD32" s="262">
        <v>0</v>
      </c>
      <c r="AE32" s="230">
        <f t="shared" si="108"/>
        <v>0</v>
      </c>
      <c r="AF32" s="231">
        <f t="shared" si="108"/>
        <v>0</v>
      </c>
      <c r="AG32" s="168">
        <f t="shared" si="23"/>
        <v>0</v>
      </c>
      <c r="AH32" s="131">
        <f t="shared" si="108"/>
        <v>0</v>
      </c>
      <c r="AI32" s="132">
        <f t="shared" si="108"/>
        <v>0</v>
      </c>
      <c r="AJ32" s="323">
        <v>0</v>
      </c>
      <c r="AK32" s="51">
        <f t="shared" ref="AK32" si="121">AK33</f>
        <v>0</v>
      </c>
      <c r="AL32" s="51">
        <f t="shared" ref="AL32" si="122">AL33</f>
        <v>0</v>
      </c>
      <c r="AM32" s="51">
        <f t="shared" ref="AM32" si="123">AM33</f>
        <v>0</v>
      </c>
      <c r="AN32" s="107">
        <f t="shared" ref="AN32" si="124">AN33</f>
        <v>0</v>
      </c>
      <c r="AO32" s="326">
        <v>0</v>
      </c>
      <c r="AP32" s="51">
        <v>0</v>
      </c>
      <c r="AQ32" s="51">
        <v>0</v>
      </c>
      <c r="AR32" s="51">
        <v>0</v>
      </c>
      <c r="AS32" s="107">
        <f t="shared" ref="AS32" si="125">AS33</f>
        <v>0</v>
      </c>
      <c r="AT32" s="326">
        <v>0</v>
      </c>
      <c r="AU32" s="51">
        <v>0</v>
      </c>
      <c r="AV32" s="51">
        <v>0</v>
      </c>
      <c r="AW32" s="51">
        <v>0</v>
      </c>
      <c r="AX32" s="107">
        <f t="shared" ref="AX32" si="126">AX33</f>
        <v>0</v>
      </c>
      <c r="AY32" s="326">
        <v>0</v>
      </c>
      <c r="AZ32" s="51">
        <v>0</v>
      </c>
      <c r="BA32" s="51">
        <v>0</v>
      </c>
      <c r="BB32" s="51">
        <v>0</v>
      </c>
      <c r="BC32" s="172">
        <f t="shared" si="108"/>
        <v>0</v>
      </c>
      <c r="BD32" s="193" t="s">
        <v>99</v>
      </c>
      <c r="BE32" s="180" t="s">
        <v>100</v>
      </c>
      <c r="BF32" s="29" t="s">
        <v>76</v>
      </c>
    </row>
    <row r="33" spans="1:58" s="16" customFormat="1" ht="33" hidden="1" customHeight="1" outlineLevel="1" x14ac:dyDescent="0.25">
      <c r="A33" s="153"/>
      <c r="B33" s="241"/>
      <c r="C33" s="70"/>
      <c r="D33" s="281">
        <v>0</v>
      </c>
      <c r="E33" s="98">
        <f t="shared" si="14"/>
        <v>0</v>
      </c>
      <c r="F33" s="66"/>
      <c r="G33" s="66"/>
      <c r="H33" s="66"/>
      <c r="I33" s="99"/>
      <c r="J33" s="94">
        <f t="shared" ref="J33" si="127">AJ33*1.18</f>
        <v>0</v>
      </c>
      <c r="K33" s="169">
        <f t="shared" ref="K33" si="128">AK33*1.18</f>
        <v>0</v>
      </c>
      <c r="L33" s="169">
        <f t="shared" ref="L33" si="129">AL33*1.18</f>
        <v>0</v>
      </c>
      <c r="M33" s="169">
        <f t="shared" ref="M33" si="130">AM33*1.18</f>
        <v>0</v>
      </c>
      <c r="N33" s="171">
        <f t="shared" ref="N33" si="131">AN33*1.2</f>
        <v>0</v>
      </c>
      <c r="O33" s="94">
        <f t="shared" ref="O33" si="132">AO33*1.18</f>
        <v>0</v>
      </c>
      <c r="P33" s="169">
        <f t="shared" ref="P33" si="133">AP33*1.18</f>
        <v>0</v>
      </c>
      <c r="Q33" s="169">
        <f t="shared" ref="Q33" si="134">AQ33*1.18</f>
        <v>0</v>
      </c>
      <c r="R33" s="169">
        <f t="shared" ref="R33" si="135">AR33*1.18</f>
        <v>0</v>
      </c>
      <c r="S33" s="171">
        <f t="shared" ref="S33" si="136">AS33*1.2</f>
        <v>0</v>
      </c>
      <c r="T33" s="94">
        <f t="shared" ref="T33" si="137">AT33*1.18</f>
        <v>0</v>
      </c>
      <c r="U33" s="169">
        <f t="shared" ref="U33" si="138">AU33*1.18</f>
        <v>0</v>
      </c>
      <c r="V33" s="169">
        <f t="shared" ref="V33" si="139">AV33*1.18</f>
        <v>0</v>
      </c>
      <c r="W33" s="169">
        <f t="shared" ref="W33" si="140">AW33*1.18</f>
        <v>0</v>
      </c>
      <c r="X33" s="171">
        <f t="shared" ref="X33" si="141">AX33*1.2</f>
        <v>0</v>
      </c>
      <c r="Y33" s="94">
        <f t="shared" ref="Y33" si="142">AY33*1.18</f>
        <v>0</v>
      </c>
      <c r="Z33" s="169">
        <f t="shared" ref="Z33" si="143">AZ33*1.18</f>
        <v>0</v>
      </c>
      <c r="AA33" s="169">
        <f t="shared" ref="AA33" si="144">BA33*1.18</f>
        <v>0</v>
      </c>
      <c r="AB33" s="169">
        <f t="shared" ref="AB33" si="145">BB33*1.18</f>
        <v>0</v>
      </c>
      <c r="AC33" s="171">
        <f t="shared" ref="AC33" si="146">BC33*1.2</f>
        <v>0</v>
      </c>
      <c r="AD33" s="263">
        <v>0</v>
      </c>
      <c r="AE33" s="232"/>
      <c r="AF33" s="233"/>
      <c r="AG33" s="168">
        <f t="shared" si="23"/>
        <v>0</v>
      </c>
      <c r="AH33" s="133"/>
      <c r="AI33" s="134">
        <f>AE33-AF33-AG33-AH33</f>
        <v>0</v>
      </c>
      <c r="AJ33" s="324"/>
      <c r="AK33" s="130"/>
      <c r="AL33" s="130"/>
      <c r="AM33" s="130"/>
      <c r="AN33" s="129"/>
      <c r="AO33" s="325">
        <v>0</v>
      </c>
      <c r="AP33" s="51">
        <v>0</v>
      </c>
      <c r="AQ33" s="51">
        <v>0</v>
      </c>
      <c r="AR33" s="51">
        <v>0</v>
      </c>
      <c r="AS33" s="83">
        <f>AO33-AP33-AQ33-AR33</f>
        <v>0</v>
      </c>
      <c r="AT33" s="325">
        <v>0</v>
      </c>
      <c r="AU33" s="51">
        <v>0</v>
      </c>
      <c r="AV33" s="51">
        <v>0</v>
      </c>
      <c r="AW33" s="51">
        <v>0</v>
      </c>
      <c r="AX33" s="83">
        <f>AT33-AU33-AV33-AW33</f>
        <v>0</v>
      </c>
      <c r="AY33" s="325">
        <v>0</v>
      </c>
      <c r="AZ33" s="51">
        <v>0</v>
      </c>
      <c r="BA33" s="51">
        <v>0</v>
      </c>
      <c r="BB33" s="51">
        <v>0</v>
      </c>
      <c r="BC33" s="154">
        <f>AY33-AZ33-BA33-BB33</f>
        <v>0</v>
      </c>
      <c r="BD33" s="194" t="s">
        <v>201</v>
      </c>
      <c r="BE33" s="181" t="s">
        <v>202</v>
      </c>
      <c r="BF33" s="70" t="s">
        <v>203</v>
      </c>
    </row>
    <row r="34" spans="1:58" s="146" customFormat="1" ht="43.5" customHeight="1" collapsed="1" x14ac:dyDescent="0.25">
      <c r="A34" s="239" t="s">
        <v>101</v>
      </c>
      <c r="B34" s="220" t="s">
        <v>102</v>
      </c>
      <c r="C34" s="219" t="s">
        <v>76</v>
      </c>
      <c r="D34" s="282">
        <v>0</v>
      </c>
      <c r="E34" s="137">
        <f t="shared" si="14"/>
        <v>0</v>
      </c>
      <c r="F34" s="138">
        <f t="shared" si="15"/>
        <v>0</v>
      </c>
      <c r="G34" s="138">
        <f t="shared" si="16"/>
        <v>0</v>
      </c>
      <c r="H34" s="138">
        <f t="shared" si="17"/>
        <v>0</v>
      </c>
      <c r="I34" s="139">
        <f t="shared" si="0"/>
        <v>0</v>
      </c>
      <c r="J34" s="94">
        <v>0</v>
      </c>
      <c r="K34" s="140">
        <f>SUM(K35:K36)</f>
        <v>0</v>
      </c>
      <c r="L34" s="140">
        <f>SUM(L35:L36)</f>
        <v>0</v>
      </c>
      <c r="M34" s="140">
        <f>SUM(M35:M36)</f>
        <v>0</v>
      </c>
      <c r="N34" s="141">
        <f>SUM(N35:N36)</f>
        <v>0</v>
      </c>
      <c r="O34" s="88">
        <v>0</v>
      </c>
      <c r="P34" s="140">
        <f t="shared" ref="P34:X34" si="147">SUM(P35:P36)</f>
        <v>0</v>
      </c>
      <c r="Q34" s="140">
        <f t="shared" si="147"/>
        <v>0</v>
      </c>
      <c r="R34" s="140">
        <f t="shared" si="147"/>
        <v>0</v>
      </c>
      <c r="S34" s="136">
        <f t="shared" si="147"/>
        <v>0</v>
      </c>
      <c r="T34" s="319">
        <v>0</v>
      </c>
      <c r="U34" s="142">
        <f t="shared" si="147"/>
        <v>0</v>
      </c>
      <c r="V34" s="140">
        <f t="shared" si="147"/>
        <v>0</v>
      </c>
      <c r="W34" s="140">
        <f t="shared" si="147"/>
        <v>0</v>
      </c>
      <c r="X34" s="141">
        <f t="shared" si="147"/>
        <v>0</v>
      </c>
      <c r="Y34" s="173">
        <f t="shared" ref="Y34:AC34" si="148">SUM(Y35:Y36)</f>
        <v>0</v>
      </c>
      <c r="Z34" s="140">
        <f t="shared" si="148"/>
        <v>0</v>
      </c>
      <c r="AA34" s="140">
        <f t="shared" si="148"/>
        <v>0</v>
      </c>
      <c r="AB34" s="140">
        <f t="shared" si="148"/>
        <v>0</v>
      </c>
      <c r="AC34" s="141">
        <f t="shared" si="148"/>
        <v>0</v>
      </c>
      <c r="AD34" s="264">
        <v>0</v>
      </c>
      <c r="AE34" s="143">
        <f t="shared" si="22"/>
        <v>0</v>
      </c>
      <c r="AF34" s="144">
        <f t="shared" si="7"/>
        <v>0</v>
      </c>
      <c r="AG34" s="168">
        <f t="shared" si="23"/>
        <v>0</v>
      </c>
      <c r="AH34" s="144">
        <f t="shared" si="24"/>
        <v>0</v>
      </c>
      <c r="AI34" s="145">
        <f t="shared" si="8"/>
        <v>0</v>
      </c>
      <c r="AJ34" s="322">
        <v>0</v>
      </c>
      <c r="AK34" s="140">
        <f>SUM(AK35:AK36)</f>
        <v>0</v>
      </c>
      <c r="AL34" s="140">
        <f>SUM(AL35:AL36)</f>
        <v>0</v>
      </c>
      <c r="AM34" s="140">
        <f>SUM(AM35:AM36)</f>
        <v>0</v>
      </c>
      <c r="AN34" s="136">
        <f>SUM(AN35:AN36)</f>
        <v>0</v>
      </c>
      <c r="AO34" s="324">
        <v>0</v>
      </c>
      <c r="AP34" s="140">
        <f t="shared" ref="AP34:AS34" si="149">SUM(AP35:AP36)</f>
        <v>0</v>
      </c>
      <c r="AQ34" s="140">
        <f t="shared" si="149"/>
        <v>0</v>
      </c>
      <c r="AR34" s="140">
        <f t="shared" si="149"/>
        <v>0</v>
      </c>
      <c r="AS34" s="141">
        <f t="shared" si="149"/>
        <v>0</v>
      </c>
      <c r="AT34" s="126">
        <v>0</v>
      </c>
      <c r="AU34" s="142">
        <f t="shared" ref="AU34:AX34" si="150">SUM(AU35:AU36)</f>
        <v>0</v>
      </c>
      <c r="AV34" s="140">
        <f t="shared" si="150"/>
        <v>0</v>
      </c>
      <c r="AW34" s="140">
        <f t="shared" si="150"/>
        <v>0</v>
      </c>
      <c r="AX34" s="136">
        <f t="shared" si="150"/>
        <v>0</v>
      </c>
      <c r="AY34" s="196">
        <v>0</v>
      </c>
      <c r="AZ34" s="140">
        <f>SUM(AZ35:AZ36)</f>
        <v>0</v>
      </c>
      <c r="BA34" s="140">
        <f>SUM(BA35:BA36)</f>
        <v>0</v>
      </c>
      <c r="BB34" s="140">
        <f>SUM(BB35:BB36)</f>
        <v>0</v>
      </c>
      <c r="BC34" s="141">
        <f>SUM(BC35:BC36)</f>
        <v>0</v>
      </c>
      <c r="BD34" s="195" t="s">
        <v>101</v>
      </c>
      <c r="BE34" s="182" t="s">
        <v>102</v>
      </c>
      <c r="BF34" s="135" t="s">
        <v>76</v>
      </c>
    </row>
    <row r="35" spans="1:58" s="16" customFormat="1" ht="74.25" hidden="1" customHeight="1" outlineLevel="1" x14ac:dyDescent="0.25">
      <c r="A35" s="234" t="s">
        <v>103</v>
      </c>
      <c r="B35" s="24" t="s">
        <v>104</v>
      </c>
      <c r="C35" s="222" t="s">
        <v>76</v>
      </c>
      <c r="D35" s="161">
        <v>0</v>
      </c>
      <c r="E35" s="98">
        <f t="shared" si="14"/>
        <v>0</v>
      </c>
      <c r="F35" s="50">
        <f t="shared" si="15"/>
        <v>0</v>
      </c>
      <c r="G35" s="50">
        <f t="shared" si="16"/>
        <v>0</v>
      </c>
      <c r="H35" s="50">
        <f t="shared" si="17"/>
        <v>0</v>
      </c>
      <c r="I35" s="102">
        <f t="shared" si="0"/>
        <v>0</v>
      </c>
      <c r="J35" s="94">
        <v>0</v>
      </c>
      <c r="K35" s="42">
        <v>0</v>
      </c>
      <c r="L35" s="42">
        <v>0</v>
      </c>
      <c r="M35" s="42">
        <v>0</v>
      </c>
      <c r="N35" s="109">
        <v>0</v>
      </c>
      <c r="O35" s="88">
        <v>0</v>
      </c>
      <c r="P35" s="42">
        <v>0</v>
      </c>
      <c r="Q35" s="42">
        <v>0</v>
      </c>
      <c r="R35" s="42">
        <v>0</v>
      </c>
      <c r="S35" s="77">
        <v>0</v>
      </c>
      <c r="T35" s="319">
        <v>0</v>
      </c>
      <c r="U35" s="42">
        <v>0</v>
      </c>
      <c r="V35" s="42">
        <v>0</v>
      </c>
      <c r="W35" s="42">
        <v>0</v>
      </c>
      <c r="X35" s="109">
        <v>0</v>
      </c>
      <c r="Y35" s="173">
        <v>0</v>
      </c>
      <c r="Z35" s="42">
        <v>0</v>
      </c>
      <c r="AA35" s="42">
        <v>0</v>
      </c>
      <c r="AB35" s="42">
        <v>0</v>
      </c>
      <c r="AC35" s="109">
        <v>0</v>
      </c>
      <c r="AD35" s="265">
        <v>0</v>
      </c>
      <c r="AE35" s="125">
        <f t="shared" si="22"/>
        <v>0</v>
      </c>
      <c r="AF35" s="61">
        <f t="shared" si="7"/>
        <v>0</v>
      </c>
      <c r="AG35" s="168">
        <f t="shared" si="23"/>
        <v>0</v>
      </c>
      <c r="AH35" s="61">
        <f t="shared" si="24"/>
        <v>0</v>
      </c>
      <c r="AI35" s="93">
        <f t="shared" si="8"/>
        <v>0</v>
      </c>
      <c r="AJ35" s="322">
        <v>0</v>
      </c>
      <c r="AK35" s="42">
        <v>0</v>
      </c>
      <c r="AL35" s="42">
        <v>0</v>
      </c>
      <c r="AM35" s="42">
        <v>0</v>
      </c>
      <c r="AN35" s="77">
        <v>0</v>
      </c>
      <c r="AO35" s="324">
        <v>0</v>
      </c>
      <c r="AP35" s="42">
        <v>0</v>
      </c>
      <c r="AQ35" s="42">
        <v>0</v>
      </c>
      <c r="AR35" s="42">
        <v>0</v>
      </c>
      <c r="AS35" s="109">
        <v>0</v>
      </c>
      <c r="AT35" s="126">
        <v>0</v>
      </c>
      <c r="AU35" s="42">
        <v>0</v>
      </c>
      <c r="AV35" s="42">
        <v>0</v>
      </c>
      <c r="AW35" s="42">
        <v>0</v>
      </c>
      <c r="AX35" s="77">
        <v>0</v>
      </c>
      <c r="AY35" s="196">
        <v>0</v>
      </c>
      <c r="AZ35" s="42">
        <v>0</v>
      </c>
      <c r="BA35" s="42">
        <v>0</v>
      </c>
      <c r="BB35" s="42">
        <v>0</v>
      </c>
      <c r="BC35" s="109">
        <v>0</v>
      </c>
      <c r="BD35" s="189" t="s">
        <v>103</v>
      </c>
      <c r="BE35" s="176" t="s">
        <v>104</v>
      </c>
      <c r="BF35" s="25" t="s">
        <v>76</v>
      </c>
    </row>
    <row r="36" spans="1:58" s="16" customFormat="1" ht="52.5" hidden="1" customHeight="1" outlineLevel="1" x14ac:dyDescent="0.25">
      <c r="A36" s="234" t="s">
        <v>105</v>
      </c>
      <c r="B36" s="24" t="s">
        <v>106</v>
      </c>
      <c r="C36" s="222" t="s">
        <v>76</v>
      </c>
      <c r="D36" s="161">
        <v>0</v>
      </c>
      <c r="E36" s="98">
        <f t="shared" si="14"/>
        <v>0</v>
      </c>
      <c r="F36" s="50">
        <f t="shared" si="15"/>
        <v>0</v>
      </c>
      <c r="G36" s="50">
        <f t="shared" si="16"/>
        <v>0</v>
      </c>
      <c r="H36" s="50">
        <f t="shared" si="17"/>
        <v>0</v>
      </c>
      <c r="I36" s="102">
        <f t="shared" si="0"/>
        <v>0</v>
      </c>
      <c r="J36" s="94">
        <v>0</v>
      </c>
      <c r="K36" s="42">
        <v>0</v>
      </c>
      <c r="L36" s="42">
        <v>0</v>
      </c>
      <c r="M36" s="42">
        <v>0</v>
      </c>
      <c r="N36" s="109">
        <v>0</v>
      </c>
      <c r="O36" s="88">
        <v>0</v>
      </c>
      <c r="P36" s="42">
        <v>0</v>
      </c>
      <c r="Q36" s="42">
        <v>0</v>
      </c>
      <c r="R36" s="42">
        <v>0</v>
      </c>
      <c r="S36" s="77">
        <v>0</v>
      </c>
      <c r="T36" s="319">
        <v>0</v>
      </c>
      <c r="U36" s="42">
        <v>0</v>
      </c>
      <c r="V36" s="42">
        <v>0</v>
      </c>
      <c r="W36" s="42">
        <v>0</v>
      </c>
      <c r="X36" s="109">
        <v>0</v>
      </c>
      <c r="Y36" s="173">
        <v>0</v>
      </c>
      <c r="Z36" s="42">
        <v>0</v>
      </c>
      <c r="AA36" s="42">
        <v>0</v>
      </c>
      <c r="AB36" s="42">
        <v>0</v>
      </c>
      <c r="AC36" s="109">
        <v>0</v>
      </c>
      <c r="AD36" s="265">
        <v>0</v>
      </c>
      <c r="AE36" s="125">
        <f t="shared" si="22"/>
        <v>0</v>
      </c>
      <c r="AF36" s="61">
        <f t="shared" si="7"/>
        <v>0</v>
      </c>
      <c r="AG36" s="168">
        <f t="shared" si="23"/>
        <v>0</v>
      </c>
      <c r="AH36" s="61">
        <f t="shared" si="24"/>
        <v>0</v>
      </c>
      <c r="AI36" s="93">
        <f t="shared" si="8"/>
        <v>0</v>
      </c>
      <c r="AJ36" s="322">
        <v>0</v>
      </c>
      <c r="AK36" s="42">
        <v>0</v>
      </c>
      <c r="AL36" s="42">
        <v>0</v>
      </c>
      <c r="AM36" s="42">
        <v>0</v>
      </c>
      <c r="AN36" s="77">
        <v>0</v>
      </c>
      <c r="AO36" s="324">
        <v>0</v>
      </c>
      <c r="AP36" s="42">
        <v>0</v>
      </c>
      <c r="AQ36" s="42">
        <v>0</v>
      </c>
      <c r="AR36" s="42">
        <v>0</v>
      </c>
      <c r="AS36" s="109">
        <v>0</v>
      </c>
      <c r="AT36" s="126">
        <v>0</v>
      </c>
      <c r="AU36" s="42">
        <v>0</v>
      </c>
      <c r="AV36" s="42">
        <v>0</v>
      </c>
      <c r="AW36" s="42">
        <v>0</v>
      </c>
      <c r="AX36" s="77">
        <v>0</v>
      </c>
      <c r="AY36" s="196">
        <v>0</v>
      </c>
      <c r="AZ36" s="42">
        <v>0</v>
      </c>
      <c r="BA36" s="42">
        <v>0</v>
      </c>
      <c r="BB36" s="42">
        <v>0</v>
      </c>
      <c r="BC36" s="109">
        <v>0</v>
      </c>
      <c r="BD36" s="189" t="s">
        <v>105</v>
      </c>
      <c r="BE36" s="176" t="s">
        <v>106</v>
      </c>
      <c r="BF36" s="25" t="s">
        <v>76</v>
      </c>
    </row>
    <row r="37" spans="1:58" s="146" customFormat="1" ht="38.25" collapsed="1" x14ac:dyDescent="0.25">
      <c r="A37" s="239" t="s">
        <v>107</v>
      </c>
      <c r="B37" s="220" t="s">
        <v>108</v>
      </c>
      <c r="C37" s="219" t="s">
        <v>76</v>
      </c>
      <c r="D37" s="282">
        <v>0</v>
      </c>
      <c r="E37" s="137">
        <f t="shared" si="14"/>
        <v>0</v>
      </c>
      <c r="F37" s="138">
        <f t="shared" si="15"/>
        <v>0</v>
      </c>
      <c r="G37" s="138">
        <f t="shared" si="16"/>
        <v>0</v>
      </c>
      <c r="H37" s="138">
        <f t="shared" si="17"/>
        <v>0</v>
      </c>
      <c r="I37" s="139">
        <f t="shared" si="17"/>
        <v>0</v>
      </c>
      <c r="J37" s="94">
        <v>0</v>
      </c>
      <c r="K37" s="140">
        <f>K38+K42</f>
        <v>0</v>
      </c>
      <c r="L37" s="140">
        <f>L38+L42</f>
        <v>0</v>
      </c>
      <c r="M37" s="140">
        <f>M38+M42</f>
        <v>0</v>
      </c>
      <c r="N37" s="141">
        <f>N38+N42</f>
        <v>0</v>
      </c>
      <c r="O37" s="88">
        <v>0</v>
      </c>
      <c r="P37" s="140">
        <f t="shared" ref="P37:X37" si="151">P38+P42</f>
        <v>0</v>
      </c>
      <c r="Q37" s="140">
        <f t="shared" si="151"/>
        <v>0</v>
      </c>
      <c r="R37" s="140">
        <f t="shared" si="151"/>
        <v>0</v>
      </c>
      <c r="S37" s="136">
        <f t="shared" si="151"/>
        <v>0</v>
      </c>
      <c r="T37" s="319">
        <v>0</v>
      </c>
      <c r="U37" s="142">
        <f t="shared" si="151"/>
        <v>0</v>
      </c>
      <c r="V37" s="140">
        <f t="shared" si="151"/>
        <v>0</v>
      </c>
      <c r="W37" s="140">
        <f t="shared" si="151"/>
        <v>0</v>
      </c>
      <c r="X37" s="141">
        <f t="shared" si="151"/>
        <v>0</v>
      </c>
      <c r="Y37" s="173">
        <f t="shared" ref="Y37:AC37" si="152">Y38+Y42</f>
        <v>0</v>
      </c>
      <c r="Z37" s="140">
        <f t="shared" si="152"/>
        <v>0</v>
      </c>
      <c r="AA37" s="140">
        <f t="shared" si="152"/>
        <v>0</v>
      </c>
      <c r="AB37" s="140">
        <f t="shared" si="152"/>
        <v>0</v>
      </c>
      <c r="AC37" s="141">
        <f t="shared" si="152"/>
        <v>0</v>
      </c>
      <c r="AD37" s="264">
        <v>0</v>
      </c>
      <c r="AE37" s="143">
        <f t="shared" si="22"/>
        <v>0</v>
      </c>
      <c r="AF37" s="144">
        <f t="shared" si="7"/>
        <v>0</v>
      </c>
      <c r="AG37" s="168">
        <f t="shared" si="23"/>
        <v>0</v>
      </c>
      <c r="AH37" s="144">
        <f t="shared" si="24"/>
        <v>0</v>
      </c>
      <c r="AI37" s="145">
        <f t="shared" si="8"/>
        <v>0</v>
      </c>
      <c r="AJ37" s="322">
        <v>0</v>
      </c>
      <c r="AK37" s="140">
        <f>AK38+AK42</f>
        <v>0</v>
      </c>
      <c r="AL37" s="140">
        <f>AL38+AL42</f>
        <v>0</v>
      </c>
      <c r="AM37" s="140">
        <f>AM38+AM42</f>
        <v>0</v>
      </c>
      <c r="AN37" s="136">
        <f>AN38+AN42</f>
        <v>0</v>
      </c>
      <c r="AO37" s="324">
        <v>0</v>
      </c>
      <c r="AP37" s="140">
        <f t="shared" ref="AP37:AS37" si="153">AP38+AP42</f>
        <v>0</v>
      </c>
      <c r="AQ37" s="140">
        <f t="shared" si="153"/>
        <v>0</v>
      </c>
      <c r="AR37" s="140">
        <f t="shared" si="153"/>
        <v>0</v>
      </c>
      <c r="AS37" s="141">
        <f t="shared" si="153"/>
        <v>0</v>
      </c>
      <c r="AT37" s="126">
        <v>0</v>
      </c>
      <c r="AU37" s="142">
        <f t="shared" ref="AU37:AX37" si="154">AU38+AU42</f>
        <v>0</v>
      </c>
      <c r="AV37" s="140">
        <f t="shared" si="154"/>
        <v>0</v>
      </c>
      <c r="AW37" s="140">
        <f t="shared" si="154"/>
        <v>0</v>
      </c>
      <c r="AX37" s="136">
        <f t="shared" si="154"/>
        <v>0</v>
      </c>
      <c r="AY37" s="196">
        <v>0</v>
      </c>
      <c r="AZ37" s="140">
        <f>AZ38+AZ42</f>
        <v>0</v>
      </c>
      <c r="BA37" s="140">
        <f>BA38+BA42</f>
        <v>0</v>
      </c>
      <c r="BB37" s="140">
        <f>BB38+BB42</f>
        <v>0</v>
      </c>
      <c r="BC37" s="141">
        <f>BC38+BC42</f>
        <v>0</v>
      </c>
      <c r="BD37" s="195" t="s">
        <v>107</v>
      </c>
      <c r="BE37" s="182" t="s">
        <v>108</v>
      </c>
      <c r="BF37" s="135" t="s">
        <v>76</v>
      </c>
    </row>
    <row r="38" spans="1:58" s="16" customFormat="1" ht="25.5" hidden="1" outlineLevel="1" x14ac:dyDescent="0.25">
      <c r="A38" s="234" t="s">
        <v>109</v>
      </c>
      <c r="B38" s="24" t="s">
        <v>110</v>
      </c>
      <c r="C38" s="222" t="s">
        <v>76</v>
      </c>
      <c r="D38" s="161">
        <v>0</v>
      </c>
      <c r="E38" s="98">
        <f t="shared" si="14"/>
        <v>0</v>
      </c>
      <c r="F38" s="50">
        <f t="shared" si="15"/>
        <v>0</v>
      </c>
      <c r="G38" s="50">
        <f t="shared" si="16"/>
        <v>0</v>
      </c>
      <c r="H38" s="50">
        <f t="shared" si="17"/>
        <v>0</v>
      </c>
      <c r="I38" s="102">
        <f t="shared" si="17"/>
        <v>0</v>
      </c>
      <c r="J38" s="94">
        <v>0</v>
      </c>
      <c r="K38" s="42">
        <f>SUM(K39:K41)</f>
        <v>0</v>
      </c>
      <c r="L38" s="42">
        <f>SUM(L39:L41)</f>
        <v>0</v>
      </c>
      <c r="M38" s="42">
        <f>SUM(M39:M41)</f>
        <v>0</v>
      </c>
      <c r="N38" s="109">
        <f>SUM(N39:N41)</f>
        <v>0</v>
      </c>
      <c r="O38" s="88">
        <v>0</v>
      </c>
      <c r="P38" s="42">
        <f t="shared" ref="P38:X38" si="155">SUM(P39:P41)</f>
        <v>0</v>
      </c>
      <c r="Q38" s="42">
        <f t="shared" si="155"/>
        <v>0</v>
      </c>
      <c r="R38" s="42">
        <f t="shared" si="155"/>
        <v>0</v>
      </c>
      <c r="S38" s="77">
        <f t="shared" si="155"/>
        <v>0</v>
      </c>
      <c r="T38" s="319">
        <v>0</v>
      </c>
      <c r="U38" s="42">
        <f t="shared" si="155"/>
        <v>0</v>
      </c>
      <c r="V38" s="42">
        <f t="shared" si="155"/>
        <v>0</v>
      </c>
      <c r="W38" s="42">
        <f t="shared" si="155"/>
        <v>0</v>
      </c>
      <c r="X38" s="109">
        <f t="shared" si="155"/>
        <v>0</v>
      </c>
      <c r="Y38" s="173">
        <f t="shared" ref="Y38:AC38" si="156">SUM(Y39:Y41)</f>
        <v>0</v>
      </c>
      <c r="Z38" s="42">
        <f t="shared" si="156"/>
        <v>0</v>
      </c>
      <c r="AA38" s="42">
        <f t="shared" si="156"/>
        <v>0</v>
      </c>
      <c r="AB38" s="42">
        <f t="shared" si="156"/>
        <v>0</v>
      </c>
      <c r="AC38" s="109">
        <f t="shared" si="156"/>
        <v>0</v>
      </c>
      <c r="AD38" s="265">
        <v>0</v>
      </c>
      <c r="AE38" s="125">
        <f t="shared" si="22"/>
        <v>0</v>
      </c>
      <c r="AF38" s="61">
        <f t="shared" si="7"/>
        <v>0</v>
      </c>
      <c r="AG38" s="168">
        <f t="shared" si="23"/>
        <v>0</v>
      </c>
      <c r="AH38" s="61">
        <f t="shared" si="24"/>
        <v>0</v>
      </c>
      <c r="AI38" s="93">
        <f t="shared" si="8"/>
        <v>0</v>
      </c>
      <c r="AJ38" s="322">
        <v>0</v>
      </c>
      <c r="AK38" s="42">
        <f>SUM(AK39:AK41)</f>
        <v>0</v>
      </c>
      <c r="AL38" s="42">
        <f>SUM(AL39:AL41)</f>
        <v>0</v>
      </c>
      <c r="AM38" s="42">
        <f>SUM(AM39:AM41)</f>
        <v>0</v>
      </c>
      <c r="AN38" s="77">
        <f>SUM(AN39:AN41)</f>
        <v>0</v>
      </c>
      <c r="AO38" s="324">
        <v>0</v>
      </c>
      <c r="AP38" s="42">
        <f t="shared" ref="AP38:AS38" si="157">SUM(AP39:AP41)</f>
        <v>0</v>
      </c>
      <c r="AQ38" s="42">
        <f t="shared" si="157"/>
        <v>0</v>
      </c>
      <c r="AR38" s="42">
        <f t="shared" si="157"/>
        <v>0</v>
      </c>
      <c r="AS38" s="109">
        <f t="shared" si="157"/>
        <v>0</v>
      </c>
      <c r="AT38" s="126">
        <v>0</v>
      </c>
      <c r="AU38" s="42">
        <f t="shared" ref="AU38:AX38" si="158">SUM(AU39:AU41)</f>
        <v>0</v>
      </c>
      <c r="AV38" s="42">
        <f t="shared" si="158"/>
        <v>0</v>
      </c>
      <c r="AW38" s="42">
        <f t="shared" si="158"/>
        <v>0</v>
      </c>
      <c r="AX38" s="77">
        <f t="shared" si="158"/>
        <v>0</v>
      </c>
      <c r="AY38" s="196">
        <v>0</v>
      </c>
      <c r="AZ38" s="42">
        <f>SUM(AZ39:AZ41)</f>
        <v>0</v>
      </c>
      <c r="BA38" s="42">
        <f>SUM(BA39:BA41)</f>
        <v>0</v>
      </c>
      <c r="BB38" s="42">
        <f>SUM(BB39:BB41)</f>
        <v>0</v>
      </c>
      <c r="BC38" s="109">
        <f>SUM(BC39:BC41)</f>
        <v>0</v>
      </c>
      <c r="BD38" s="189" t="s">
        <v>109</v>
      </c>
      <c r="BE38" s="176" t="s">
        <v>110</v>
      </c>
      <c r="BF38" s="25" t="s">
        <v>76</v>
      </c>
    </row>
    <row r="39" spans="1:58" s="16" customFormat="1" ht="89.25" hidden="1" outlineLevel="1" x14ac:dyDescent="0.25">
      <c r="A39" s="234" t="s">
        <v>111</v>
      </c>
      <c r="B39" s="24" t="s">
        <v>112</v>
      </c>
      <c r="C39" s="222" t="s">
        <v>76</v>
      </c>
      <c r="D39" s="283">
        <v>0</v>
      </c>
      <c r="E39" s="98">
        <f t="shared" si="14"/>
        <v>0</v>
      </c>
      <c r="F39" s="50">
        <f t="shared" si="15"/>
        <v>0</v>
      </c>
      <c r="G39" s="50">
        <f t="shared" si="16"/>
        <v>0</v>
      </c>
      <c r="H39" s="50">
        <f t="shared" si="17"/>
        <v>0</v>
      </c>
      <c r="I39" s="102">
        <f t="shared" si="17"/>
        <v>0</v>
      </c>
      <c r="J39" s="94">
        <v>0</v>
      </c>
      <c r="K39" s="43">
        <v>0</v>
      </c>
      <c r="L39" s="43">
        <v>0</v>
      </c>
      <c r="M39" s="43">
        <v>0</v>
      </c>
      <c r="N39" s="110">
        <v>0</v>
      </c>
      <c r="O39" s="88">
        <v>0</v>
      </c>
      <c r="P39" s="43">
        <v>0</v>
      </c>
      <c r="Q39" s="43">
        <v>0</v>
      </c>
      <c r="R39" s="43">
        <v>0</v>
      </c>
      <c r="S39" s="78">
        <v>0</v>
      </c>
      <c r="T39" s="319">
        <v>0</v>
      </c>
      <c r="U39" s="43">
        <v>0</v>
      </c>
      <c r="V39" s="43">
        <v>0</v>
      </c>
      <c r="W39" s="43">
        <v>0</v>
      </c>
      <c r="X39" s="110">
        <v>0</v>
      </c>
      <c r="Y39" s="173">
        <v>0</v>
      </c>
      <c r="Z39" s="43">
        <v>0</v>
      </c>
      <c r="AA39" s="43">
        <v>0</v>
      </c>
      <c r="AB39" s="43">
        <v>0</v>
      </c>
      <c r="AC39" s="110">
        <v>0</v>
      </c>
      <c r="AD39" s="266">
        <v>0</v>
      </c>
      <c r="AE39" s="125">
        <f t="shared" si="22"/>
        <v>0</v>
      </c>
      <c r="AF39" s="61">
        <f t="shared" si="7"/>
        <v>0</v>
      </c>
      <c r="AG39" s="168">
        <f t="shared" si="23"/>
        <v>0</v>
      </c>
      <c r="AH39" s="61">
        <f t="shared" si="24"/>
        <v>0</v>
      </c>
      <c r="AI39" s="93">
        <f t="shared" si="8"/>
        <v>0</v>
      </c>
      <c r="AJ39" s="322">
        <v>0</v>
      </c>
      <c r="AK39" s="43">
        <v>0</v>
      </c>
      <c r="AL39" s="43">
        <v>0</v>
      </c>
      <c r="AM39" s="43">
        <v>0</v>
      </c>
      <c r="AN39" s="78">
        <v>0</v>
      </c>
      <c r="AO39" s="324">
        <v>0</v>
      </c>
      <c r="AP39" s="43">
        <v>0</v>
      </c>
      <c r="AQ39" s="43">
        <v>0</v>
      </c>
      <c r="AR39" s="43">
        <v>0</v>
      </c>
      <c r="AS39" s="110">
        <v>0</v>
      </c>
      <c r="AT39" s="126">
        <v>0</v>
      </c>
      <c r="AU39" s="43">
        <v>0</v>
      </c>
      <c r="AV39" s="43">
        <v>0</v>
      </c>
      <c r="AW39" s="43">
        <v>0</v>
      </c>
      <c r="AX39" s="78">
        <v>0</v>
      </c>
      <c r="AY39" s="196">
        <v>0</v>
      </c>
      <c r="AZ39" s="43">
        <v>0</v>
      </c>
      <c r="BA39" s="43">
        <v>0</v>
      </c>
      <c r="BB39" s="43">
        <v>0</v>
      </c>
      <c r="BC39" s="110">
        <v>0</v>
      </c>
      <c r="BD39" s="189" t="s">
        <v>111</v>
      </c>
      <c r="BE39" s="176" t="s">
        <v>112</v>
      </c>
      <c r="BF39" s="25" t="s">
        <v>76</v>
      </c>
    </row>
    <row r="40" spans="1:58" s="16" customFormat="1" ht="76.5" hidden="1" outlineLevel="1" x14ac:dyDescent="0.25">
      <c r="A40" s="234" t="s">
        <v>113</v>
      </c>
      <c r="B40" s="24" t="s">
        <v>114</v>
      </c>
      <c r="C40" s="222" t="s">
        <v>76</v>
      </c>
      <c r="D40" s="283">
        <v>0</v>
      </c>
      <c r="E40" s="98">
        <f t="shared" si="14"/>
        <v>0</v>
      </c>
      <c r="F40" s="50">
        <f t="shared" si="15"/>
        <v>0</v>
      </c>
      <c r="G40" s="50">
        <f t="shared" si="16"/>
        <v>0</v>
      </c>
      <c r="H40" s="50">
        <f t="shared" si="17"/>
        <v>0</v>
      </c>
      <c r="I40" s="102">
        <f t="shared" si="17"/>
        <v>0</v>
      </c>
      <c r="J40" s="94">
        <v>0</v>
      </c>
      <c r="K40" s="43">
        <v>0</v>
      </c>
      <c r="L40" s="43">
        <v>0</v>
      </c>
      <c r="M40" s="43">
        <v>0</v>
      </c>
      <c r="N40" s="110">
        <v>0</v>
      </c>
      <c r="O40" s="88">
        <v>0</v>
      </c>
      <c r="P40" s="43">
        <v>0</v>
      </c>
      <c r="Q40" s="43">
        <v>0</v>
      </c>
      <c r="R40" s="43">
        <v>0</v>
      </c>
      <c r="S40" s="78">
        <v>0</v>
      </c>
      <c r="T40" s="319">
        <v>0</v>
      </c>
      <c r="U40" s="43">
        <v>0</v>
      </c>
      <c r="V40" s="43">
        <v>0</v>
      </c>
      <c r="W40" s="43">
        <v>0</v>
      </c>
      <c r="X40" s="110">
        <v>0</v>
      </c>
      <c r="Y40" s="173">
        <v>0</v>
      </c>
      <c r="Z40" s="43">
        <v>0</v>
      </c>
      <c r="AA40" s="43">
        <v>0</v>
      </c>
      <c r="AB40" s="43">
        <v>0</v>
      </c>
      <c r="AC40" s="110">
        <v>0</v>
      </c>
      <c r="AD40" s="266">
        <v>0</v>
      </c>
      <c r="AE40" s="125">
        <f t="shared" si="22"/>
        <v>0</v>
      </c>
      <c r="AF40" s="61">
        <f t="shared" si="7"/>
        <v>0</v>
      </c>
      <c r="AG40" s="168">
        <f t="shared" si="23"/>
        <v>0</v>
      </c>
      <c r="AH40" s="61">
        <f t="shared" si="24"/>
        <v>0</v>
      </c>
      <c r="AI40" s="93">
        <f t="shared" si="8"/>
        <v>0</v>
      </c>
      <c r="AJ40" s="322">
        <v>0</v>
      </c>
      <c r="AK40" s="43">
        <v>0</v>
      </c>
      <c r="AL40" s="43">
        <v>0</v>
      </c>
      <c r="AM40" s="43">
        <v>0</v>
      </c>
      <c r="AN40" s="78">
        <v>0</v>
      </c>
      <c r="AO40" s="324">
        <v>0</v>
      </c>
      <c r="AP40" s="43">
        <v>0</v>
      </c>
      <c r="AQ40" s="43">
        <v>0</v>
      </c>
      <c r="AR40" s="43">
        <v>0</v>
      </c>
      <c r="AS40" s="110">
        <v>0</v>
      </c>
      <c r="AT40" s="126">
        <v>0</v>
      </c>
      <c r="AU40" s="43">
        <v>0</v>
      </c>
      <c r="AV40" s="43">
        <v>0</v>
      </c>
      <c r="AW40" s="43">
        <v>0</v>
      </c>
      <c r="AX40" s="78">
        <v>0</v>
      </c>
      <c r="AY40" s="196">
        <v>0</v>
      </c>
      <c r="AZ40" s="43">
        <v>0</v>
      </c>
      <c r="BA40" s="43">
        <v>0</v>
      </c>
      <c r="BB40" s="43">
        <v>0</v>
      </c>
      <c r="BC40" s="110">
        <v>0</v>
      </c>
      <c r="BD40" s="189" t="s">
        <v>113</v>
      </c>
      <c r="BE40" s="176" t="s">
        <v>114</v>
      </c>
      <c r="BF40" s="25" t="s">
        <v>76</v>
      </c>
    </row>
    <row r="41" spans="1:58" s="16" customFormat="1" ht="76.5" hidden="1" outlineLevel="1" x14ac:dyDescent="0.25">
      <c r="A41" s="234" t="s">
        <v>115</v>
      </c>
      <c r="B41" s="24" t="s">
        <v>116</v>
      </c>
      <c r="C41" s="222" t="s">
        <v>76</v>
      </c>
      <c r="D41" s="283">
        <v>0</v>
      </c>
      <c r="E41" s="98">
        <f t="shared" si="14"/>
        <v>0</v>
      </c>
      <c r="F41" s="50">
        <f t="shared" si="15"/>
        <v>0</v>
      </c>
      <c r="G41" s="50">
        <f t="shared" si="16"/>
        <v>0</v>
      </c>
      <c r="H41" s="50">
        <f t="shared" si="17"/>
        <v>0</v>
      </c>
      <c r="I41" s="102">
        <f t="shared" si="17"/>
        <v>0</v>
      </c>
      <c r="J41" s="94">
        <v>0</v>
      </c>
      <c r="K41" s="43">
        <v>0</v>
      </c>
      <c r="L41" s="43">
        <v>0</v>
      </c>
      <c r="M41" s="43">
        <v>0</v>
      </c>
      <c r="N41" s="110">
        <v>0</v>
      </c>
      <c r="O41" s="88">
        <v>0</v>
      </c>
      <c r="P41" s="43">
        <v>0</v>
      </c>
      <c r="Q41" s="43">
        <v>0</v>
      </c>
      <c r="R41" s="43">
        <v>0</v>
      </c>
      <c r="S41" s="78">
        <v>0</v>
      </c>
      <c r="T41" s="319">
        <v>0</v>
      </c>
      <c r="U41" s="43">
        <v>0</v>
      </c>
      <c r="V41" s="43">
        <v>0</v>
      </c>
      <c r="W41" s="43">
        <v>0</v>
      </c>
      <c r="X41" s="110">
        <v>0</v>
      </c>
      <c r="Y41" s="173">
        <v>0</v>
      </c>
      <c r="Z41" s="43">
        <v>0</v>
      </c>
      <c r="AA41" s="43">
        <v>0</v>
      </c>
      <c r="AB41" s="43">
        <v>0</v>
      </c>
      <c r="AC41" s="110">
        <v>0</v>
      </c>
      <c r="AD41" s="266">
        <v>0</v>
      </c>
      <c r="AE41" s="125">
        <f t="shared" si="22"/>
        <v>0</v>
      </c>
      <c r="AF41" s="61">
        <f t="shared" si="7"/>
        <v>0</v>
      </c>
      <c r="AG41" s="168">
        <f t="shared" si="23"/>
        <v>0</v>
      </c>
      <c r="AH41" s="61">
        <f t="shared" si="24"/>
        <v>0</v>
      </c>
      <c r="AI41" s="93">
        <f t="shared" si="8"/>
        <v>0</v>
      </c>
      <c r="AJ41" s="322">
        <v>0</v>
      </c>
      <c r="AK41" s="43">
        <v>0</v>
      </c>
      <c r="AL41" s="43">
        <v>0</v>
      </c>
      <c r="AM41" s="43">
        <v>0</v>
      </c>
      <c r="AN41" s="78">
        <v>0</v>
      </c>
      <c r="AO41" s="324">
        <v>0</v>
      </c>
      <c r="AP41" s="43">
        <v>0</v>
      </c>
      <c r="AQ41" s="43">
        <v>0</v>
      </c>
      <c r="AR41" s="43">
        <v>0</v>
      </c>
      <c r="AS41" s="110">
        <v>0</v>
      </c>
      <c r="AT41" s="126">
        <v>0</v>
      </c>
      <c r="AU41" s="43">
        <v>0</v>
      </c>
      <c r="AV41" s="43">
        <v>0</v>
      </c>
      <c r="AW41" s="43">
        <v>0</v>
      </c>
      <c r="AX41" s="78">
        <v>0</v>
      </c>
      <c r="AY41" s="196">
        <v>0</v>
      </c>
      <c r="AZ41" s="43">
        <v>0</v>
      </c>
      <c r="BA41" s="43">
        <v>0</v>
      </c>
      <c r="BB41" s="43">
        <v>0</v>
      </c>
      <c r="BC41" s="110">
        <v>0</v>
      </c>
      <c r="BD41" s="189" t="s">
        <v>115</v>
      </c>
      <c r="BE41" s="176" t="s">
        <v>116</v>
      </c>
      <c r="BF41" s="25" t="s">
        <v>76</v>
      </c>
    </row>
    <row r="42" spans="1:58" s="16" customFormat="1" ht="25.5" hidden="1" outlineLevel="1" x14ac:dyDescent="0.25">
      <c r="A42" s="234" t="s">
        <v>117</v>
      </c>
      <c r="B42" s="24" t="s">
        <v>110</v>
      </c>
      <c r="C42" s="222" t="s">
        <v>76</v>
      </c>
      <c r="D42" s="284">
        <v>0</v>
      </c>
      <c r="E42" s="98">
        <f t="shared" si="14"/>
        <v>0</v>
      </c>
      <c r="F42" s="50">
        <f t="shared" si="15"/>
        <v>0</v>
      </c>
      <c r="G42" s="50">
        <f t="shared" si="16"/>
        <v>0</v>
      </c>
      <c r="H42" s="50">
        <f t="shared" si="17"/>
        <v>0</v>
      </c>
      <c r="I42" s="102">
        <f t="shared" si="17"/>
        <v>0</v>
      </c>
      <c r="J42" s="94">
        <v>0</v>
      </c>
      <c r="K42" s="44">
        <f t="shared" ref="K42:N42" si="159">SUM(K43:K45)</f>
        <v>0</v>
      </c>
      <c r="L42" s="44">
        <f t="shared" si="159"/>
        <v>0</v>
      </c>
      <c r="M42" s="44">
        <f t="shared" si="159"/>
        <v>0</v>
      </c>
      <c r="N42" s="111">
        <f t="shared" si="159"/>
        <v>0</v>
      </c>
      <c r="O42" s="88">
        <v>0</v>
      </c>
      <c r="P42" s="44">
        <f t="shared" ref="P42" si="160">SUM(P43:P45)</f>
        <v>0</v>
      </c>
      <c r="Q42" s="44">
        <f t="shared" ref="Q42" si="161">SUM(Q43:Q45)</f>
        <v>0</v>
      </c>
      <c r="R42" s="44">
        <f t="shared" ref="R42" si="162">SUM(R43:R45)</f>
        <v>0</v>
      </c>
      <c r="S42" s="79">
        <f t="shared" ref="S42" si="163">SUM(S43:S45)</f>
        <v>0</v>
      </c>
      <c r="T42" s="319">
        <v>0</v>
      </c>
      <c r="U42" s="42">
        <f t="shared" ref="U42" si="164">SUM(U43:U45)</f>
        <v>0</v>
      </c>
      <c r="V42" s="44">
        <f t="shared" ref="V42" si="165">SUM(V43:V45)</f>
        <v>0</v>
      </c>
      <c r="W42" s="44">
        <f t="shared" ref="W42" si="166">SUM(W43:W45)</f>
        <v>0</v>
      </c>
      <c r="X42" s="111">
        <f t="shared" ref="X42" si="167">SUM(X43:X45)</f>
        <v>0</v>
      </c>
      <c r="Y42" s="173">
        <f t="shared" ref="Y42" si="168">SUM(Y43:Y45)</f>
        <v>0</v>
      </c>
      <c r="Z42" s="44">
        <f t="shared" ref="Z42" si="169">SUM(Z43:Z45)</f>
        <v>0</v>
      </c>
      <c r="AA42" s="44">
        <f t="shared" ref="AA42" si="170">SUM(AA43:AA45)</f>
        <v>0</v>
      </c>
      <c r="AB42" s="44">
        <f t="shared" ref="AB42" si="171">SUM(AB43:AB45)</f>
        <v>0</v>
      </c>
      <c r="AC42" s="111">
        <f t="shared" ref="AC42" si="172">SUM(AC43:AC45)</f>
        <v>0</v>
      </c>
      <c r="AD42" s="265">
        <v>0</v>
      </c>
      <c r="AE42" s="125">
        <f t="shared" si="22"/>
        <v>0</v>
      </c>
      <c r="AF42" s="61">
        <f t="shared" si="7"/>
        <v>0</v>
      </c>
      <c r="AG42" s="168">
        <f t="shared" si="23"/>
        <v>0</v>
      </c>
      <c r="AH42" s="61">
        <f t="shared" si="24"/>
        <v>0</v>
      </c>
      <c r="AI42" s="93">
        <f t="shared" si="8"/>
        <v>0</v>
      </c>
      <c r="AJ42" s="322">
        <v>0</v>
      </c>
      <c r="AK42" s="44">
        <f t="shared" ref="AK42:AN42" si="173">SUM(AK43:AK45)</f>
        <v>0</v>
      </c>
      <c r="AL42" s="44">
        <f t="shared" si="173"/>
        <v>0</v>
      </c>
      <c r="AM42" s="44">
        <f t="shared" si="173"/>
        <v>0</v>
      </c>
      <c r="AN42" s="79">
        <f t="shared" si="173"/>
        <v>0</v>
      </c>
      <c r="AO42" s="324">
        <v>0</v>
      </c>
      <c r="AP42" s="44">
        <f t="shared" ref="AP42:AS42" si="174">SUM(AP43:AP45)</f>
        <v>0</v>
      </c>
      <c r="AQ42" s="44">
        <f t="shared" si="174"/>
        <v>0</v>
      </c>
      <c r="AR42" s="44">
        <f t="shared" si="174"/>
        <v>0</v>
      </c>
      <c r="AS42" s="111">
        <f t="shared" si="174"/>
        <v>0</v>
      </c>
      <c r="AT42" s="126">
        <v>0</v>
      </c>
      <c r="AU42" s="42">
        <f t="shared" ref="AU42:AX42" si="175">SUM(AU43:AU45)</f>
        <v>0</v>
      </c>
      <c r="AV42" s="44">
        <f t="shared" si="175"/>
        <v>0</v>
      </c>
      <c r="AW42" s="44">
        <f t="shared" si="175"/>
        <v>0</v>
      </c>
      <c r="AX42" s="79">
        <f t="shared" si="175"/>
        <v>0</v>
      </c>
      <c r="AY42" s="196">
        <v>0</v>
      </c>
      <c r="AZ42" s="44">
        <f t="shared" ref="AZ42" si="176">SUM(AZ43:AZ45)</f>
        <v>0</v>
      </c>
      <c r="BA42" s="44">
        <f t="shared" ref="BA42" si="177">SUM(BA43:BA45)</f>
        <v>0</v>
      </c>
      <c r="BB42" s="44">
        <f t="shared" ref="BB42" si="178">SUM(BB43:BB45)</f>
        <v>0</v>
      </c>
      <c r="BC42" s="111">
        <f t="shared" ref="BC42" si="179">SUM(BC43:BC45)</f>
        <v>0</v>
      </c>
      <c r="BD42" s="189" t="s">
        <v>117</v>
      </c>
      <c r="BE42" s="176" t="s">
        <v>110</v>
      </c>
      <c r="BF42" s="25" t="s">
        <v>76</v>
      </c>
    </row>
    <row r="43" spans="1:58" s="16" customFormat="1" ht="89.25" hidden="1" outlineLevel="1" x14ac:dyDescent="0.25">
      <c r="A43" s="234" t="s">
        <v>118</v>
      </c>
      <c r="B43" s="24" t="s">
        <v>112</v>
      </c>
      <c r="C43" s="222" t="s">
        <v>76</v>
      </c>
      <c r="D43" s="283">
        <v>0</v>
      </c>
      <c r="E43" s="98">
        <f t="shared" si="14"/>
        <v>0</v>
      </c>
      <c r="F43" s="50">
        <f t="shared" si="15"/>
        <v>0</v>
      </c>
      <c r="G43" s="50">
        <f t="shared" si="16"/>
        <v>0</v>
      </c>
      <c r="H43" s="50">
        <f t="shared" si="17"/>
        <v>0</v>
      </c>
      <c r="I43" s="102">
        <f t="shared" si="17"/>
        <v>0</v>
      </c>
      <c r="J43" s="94">
        <v>0</v>
      </c>
      <c r="K43" s="43">
        <v>0</v>
      </c>
      <c r="L43" s="43">
        <v>0</v>
      </c>
      <c r="M43" s="43">
        <v>0</v>
      </c>
      <c r="N43" s="110">
        <v>0</v>
      </c>
      <c r="O43" s="88">
        <v>0</v>
      </c>
      <c r="P43" s="43">
        <v>0</v>
      </c>
      <c r="Q43" s="43">
        <v>0</v>
      </c>
      <c r="R43" s="43">
        <v>0</v>
      </c>
      <c r="S43" s="78">
        <v>0</v>
      </c>
      <c r="T43" s="319">
        <v>0</v>
      </c>
      <c r="U43" s="43">
        <v>0</v>
      </c>
      <c r="V43" s="43">
        <v>0</v>
      </c>
      <c r="W43" s="43">
        <v>0</v>
      </c>
      <c r="X43" s="110">
        <v>0</v>
      </c>
      <c r="Y43" s="173">
        <v>0</v>
      </c>
      <c r="Z43" s="43">
        <v>0</v>
      </c>
      <c r="AA43" s="43">
        <v>0</v>
      </c>
      <c r="AB43" s="43">
        <v>0</v>
      </c>
      <c r="AC43" s="110">
        <v>0</v>
      </c>
      <c r="AD43" s="266">
        <v>0</v>
      </c>
      <c r="AE43" s="125">
        <f t="shared" si="22"/>
        <v>0</v>
      </c>
      <c r="AF43" s="61">
        <f t="shared" si="7"/>
        <v>0</v>
      </c>
      <c r="AG43" s="168">
        <f t="shared" si="23"/>
        <v>0</v>
      </c>
      <c r="AH43" s="61">
        <f t="shared" si="24"/>
        <v>0</v>
      </c>
      <c r="AI43" s="93">
        <f t="shared" si="8"/>
        <v>0</v>
      </c>
      <c r="AJ43" s="322">
        <v>0</v>
      </c>
      <c r="AK43" s="43">
        <v>0</v>
      </c>
      <c r="AL43" s="43">
        <v>0</v>
      </c>
      <c r="AM43" s="43">
        <v>0</v>
      </c>
      <c r="AN43" s="78">
        <v>0</v>
      </c>
      <c r="AO43" s="324">
        <v>0</v>
      </c>
      <c r="AP43" s="43">
        <v>0</v>
      </c>
      <c r="AQ43" s="43">
        <v>0</v>
      </c>
      <c r="AR43" s="43">
        <v>0</v>
      </c>
      <c r="AS43" s="110">
        <v>0</v>
      </c>
      <c r="AT43" s="126">
        <v>0</v>
      </c>
      <c r="AU43" s="43">
        <v>0</v>
      </c>
      <c r="AV43" s="43">
        <v>0</v>
      </c>
      <c r="AW43" s="43">
        <v>0</v>
      </c>
      <c r="AX43" s="78">
        <v>0</v>
      </c>
      <c r="AY43" s="196">
        <v>0</v>
      </c>
      <c r="AZ43" s="43">
        <v>0</v>
      </c>
      <c r="BA43" s="43">
        <v>0</v>
      </c>
      <c r="BB43" s="43">
        <v>0</v>
      </c>
      <c r="BC43" s="110">
        <v>0</v>
      </c>
      <c r="BD43" s="189" t="s">
        <v>118</v>
      </c>
      <c r="BE43" s="176" t="s">
        <v>112</v>
      </c>
      <c r="BF43" s="25" t="s">
        <v>76</v>
      </c>
    </row>
    <row r="44" spans="1:58" s="16" customFormat="1" ht="76.5" hidden="1" outlineLevel="1" x14ac:dyDescent="0.25">
      <c r="A44" s="234" t="s">
        <v>119</v>
      </c>
      <c r="B44" s="24" t="s">
        <v>114</v>
      </c>
      <c r="C44" s="222" t="s">
        <v>76</v>
      </c>
      <c r="D44" s="283">
        <v>0</v>
      </c>
      <c r="E44" s="98">
        <f t="shared" si="14"/>
        <v>0</v>
      </c>
      <c r="F44" s="50">
        <f t="shared" si="15"/>
        <v>0</v>
      </c>
      <c r="G44" s="50">
        <f t="shared" si="16"/>
        <v>0</v>
      </c>
      <c r="H44" s="50">
        <f t="shared" si="17"/>
        <v>0</v>
      </c>
      <c r="I44" s="102">
        <f t="shared" si="17"/>
        <v>0</v>
      </c>
      <c r="J44" s="94">
        <v>0</v>
      </c>
      <c r="K44" s="43">
        <v>0</v>
      </c>
      <c r="L44" s="43">
        <v>0</v>
      </c>
      <c r="M44" s="43">
        <v>0</v>
      </c>
      <c r="N44" s="110">
        <v>0</v>
      </c>
      <c r="O44" s="88">
        <v>0</v>
      </c>
      <c r="P44" s="43">
        <v>0</v>
      </c>
      <c r="Q44" s="43">
        <v>0</v>
      </c>
      <c r="R44" s="43">
        <v>0</v>
      </c>
      <c r="S44" s="78">
        <v>0</v>
      </c>
      <c r="T44" s="319">
        <v>0</v>
      </c>
      <c r="U44" s="43">
        <v>0</v>
      </c>
      <c r="V44" s="43">
        <v>0</v>
      </c>
      <c r="W44" s="43">
        <v>0</v>
      </c>
      <c r="X44" s="110">
        <v>0</v>
      </c>
      <c r="Y44" s="173">
        <v>0</v>
      </c>
      <c r="Z44" s="43">
        <v>0</v>
      </c>
      <c r="AA44" s="43">
        <v>0</v>
      </c>
      <c r="AB44" s="43">
        <v>0</v>
      </c>
      <c r="AC44" s="110">
        <v>0</v>
      </c>
      <c r="AD44" s="266">
        <v>0</v>
      </c>
      <c r="AE44" s="125">
        <f t="shared" si="22"/>
        <v>0</v>
      </c>
      <c r="AF44" s="61">
        <f t="shared" si="7"/>
        <v>0</v>
      </c>
      <c r="AG44" s="168">
        <f t="shared" si="23"/>
        <v>0</v>
      </c>
      <c r="AH44" s="61">
        <f t="shared" si="24"/>
        <v>0</v>
      </c>
      <c r="AI44" s="93">
        <f t="shared" si="8"/>
        <v>0</v>
      </c>
      <c r="AJ44" s="322">
        <v>0</v>
      </c>
      <c r="AK44" s="43">
        <v>0</v>
      </c>
      <c r="AL44" s="43">
        <v>0</v>
      </c>
      <c r="AM44" s="43">
        <v>0</v>
      </c>
      <c r="AN44" s="78">
        <v>0</v>
      </c>
      <c r="AO44" s="324">
        <v>0</v>
      </c>
      <c r="AP44" s="43">
        <v>0</v>
      </c>
      <c r="AQ44" s="43">
        <v>0</v>
      </c>
      <c r="AR44" s="43">
        <v>0</v>
      </c>
      <c r="AS44" s="110">
        <v>0</v>
      </c>
      <c r="AT44" s="126">
        <v>0</v>
      </c>
      <c r="AU44" s="43">
        <v>0</v>
      </c>
      <c r="AV44" s="43">
        <v>0</v>
      </c>
      <c r="AW44" s="43">
        <v>0</v>
      </c>
      <c r="AX44" s="78">
        <v>0</v>
      </c>
      <c r="AY44" s="196">
        <v>0</v>
      </c>
      <c r="AZ44" s="43">
        <v>0</v>
      </c>
      <c r="BA44" s="43">
        <v>0</v>
      </c>
      <c r="BB44" s="43">
        <v>0</v>
      </c>
      <c r="BC44" s="110">
        <v>0</v>
      </c>
      <c r="BD44" s="189" t="s">
        <v>119</v>
      </c>
      <c r="BE44" s="176" t="s">
        <v>114</v>
      </c>
      <c r="BF44" s="25" t="s">
        <v>76</v>
      </c>
    </row>
    <row r="45" spans="1:58" s="16" customFormat="1" ht="76.5" hidden="1" outlineLevel="1" x14ac:dyDescent="0.25">
      <c r="A45" s="234" t="s">
        <v>120</v>
      </c>
      <c r="B45" s="24" t="s">
        <v>121</v>
      </c>
      <c r="C45" s="222" t="s">
        <v>76</v>
      </c>
      <c r="D45" s="283">
        <v>0</v>
      </c>
      <c r="E45" s="98">
        <f t="shared" si="14"/>
        <v>0</v>
      </c>
      <c r="F45" s="50">
        <f t="shared" si="15"/>
        <v>0</v>
      </c>
      <c r="G45" s="50">
        <f t="shared" si="16"/>
        <v>0</v>
      </c>
      <c r="H45" s="50">
        <f t="shared" si="17"/>
        <v>0</v>
      </c>
      <c r="I45" s="102">
        <f t="shared" si="17"/>
        <v>0</v>
      </c>
      <c r="J45" s="94">
        <v>0</v>
      </c>
      <c r="K45" s="43">
        <v>0</v>
      </c>
      <c r="L45" s="43">
        <v>0</v>
      </c>
      <c r="M45" s="43">
        <v>0</v>
      </c>
      <c r="N45" s="110">
        <v>0</v>
      </c>
      <c r="O45" s="88">
        <v>0</v>
      </c>
      <c r="P45" s="43">
        <v>0</v>
      </c>
      <c r="Q45" s="43">
        <v>0</v>
      </c>
      <c r="R45" s="43">
        <v>0</v>
      </c>
      <c r="S45" s="78">
        <v>0</v>
      </c>
      <c r="T45" s="319">
        <v>0</v>
      </c>
      <c r="U45" s="43">
        <v>0</v>
      </c>
      <c r="V45" s="43">
        <v>0</v>
      </c>
      <c r="W45" s="43">
        <v>0</v>
      </c>
      <c r="X45" s="110">
        <v>0</v>
      </c>
      <c r="Y45" s="173">
        <v>0</v>
      </c>
      <c r="Z45" s="43">
        <v>0</v>
      </c>
      <c r="AA45" s="43">
        <v>0</v>
      </c>
      <c r="AB45" s="43">
        <v>0</v>
      </c>
      <c r="AC45" s="110">
        <v>0</v>
      </c>
      <c r="AD45" s="266">
        <v>0</v>
      </c>
      <c r="AE45" s="125">
        <f t="shared" si="22"/>
        <v>0</v>
      </c>
      <c r="AF45" s="61">
        <f t="shared" si="7"/>
        <v>0</v>
      </c>
      <c r="AG45" s="168">
        <f t="shared" si="23"/>
        <v>0</v>
      </c>
      <c r="AH45" s="61">
        <f t="shared" si="24"/>
        <v>0</v>
      </c>
      <c r="AI45" s="93">
        <f t="shared" si="8"/>
        <v>0</v>
      </c>
      <c r="AJ45" s="322">
        <v>0</v>
      </c>
      <c r="AK45" s="43">
        <v>0</v>
      </c>
      <c r="AL45" s="43">
        <v>0</v>
      </c>
      <c r="AM45" s="43">
        <v>0</v>
      </c>
      <c r="AN45" s="78">
        <v>0</v>
      </c>
      <c r="AO45" s="324">
        <v>0</v>
      </c>
      <c r="AP45" s="43">
        <v>0</v>
      </c>
      <c r="AQ45" s="43">
        <v>0</v>
      </c>
      <c r="AR45" s="43">
        <v>0</v>
      </c>
      <c r="AS45" s="110">
        <v>0</v>
      </c>
      <c r="AT45" s="126">
        <v>0</v>
      </c>
      <c r="AU45" s="43">
        <v>0</v>
      </c>
      <c r="AV45" s="43">
        <v>0</v>
      </c>
      <c r="AW45" s="43">
        <v>0</v>
      </c>
      <c r="AX45" s="78">
        <v>0</v>
      </c>
      <c r="AY45" s="196">
        <v>0</v>
      </c>
      <c r="AZ45" s="43">
        <v>0</v>
      </c>
      <c r="BA45" s="43">
        <v>0</v>
      </c>
      <c r="BB45" s="43">
        <v>0</v>
      </c>
      <c r="BC45" s="110">
        <v>0</v>
      </c>
      <c r="BD45" s="189" t="s">
        <v>120</v>
      </c>
      <c r="BE45" s="176" t="s">
        <v>121</v>
      </c>
      <c r="BF45" s="25" t="s">
        <v>76</v>
      </c>
    </row>
    <row r="46" spans="1:58" s="146" customFormat="1" ht="76.5" collapsed="1" x14ac:dyDescent="0.25">
      <c r="A46" s="239" t="s">
        <v>122</v>
      </c>
      <c r="B46" s="220" t="s">
        <v>123</v>
      </c>
      <c r="C46" s="219" t="s">
        <v>76</v>
      </c>
      <c r="D46" s="285">
        <v>0</v>
      </c>
      <c r="E46" s="137">
        <f t="shared" si="14"/>
        <v>0</v>
      </c>
      <c r="F46" s="138">
        <f t="shared" si="15"/>
        <v>0</v>
      </c>
      <c r="G46" s="138">
        <f t="shared" si="16"/>
        <v>0</v>
      </c>
      <c r="H46" s="138">
        <f t="shared" si="17"/>
        <v>0</v>
      </c>
      <c r="I46" s="139">
        <f t="shared" si="17"/>
        <v>0</v>
      </c>
      <c r="J46" s="94">
        <f>SUM(J47:J48)</f>
        <v>0</v>
      </c>
      <c r="K46" s="148">
        <f>SUM(K47:K48)</f>
        <v>0</v>
      </c>
      <c r="L46" s="148">
        <f>SUM(L47:L48)</f>
        <v>0</v>
      </c>
      <c r="M46" s="148">
        <f>SUM(M47:M48)</f>
        <v>0</v>
      </c>
      <c r="N46" s="149">
        <f>SUM(N47:N48)</f>
        <v>0</v>
      </c>
      <c r="O46" s="88">
        <v>0</v>
      </c>
      <c r="P46" s="148">
        <f t="shared" ref="P46:X46" si="180">SUM(P47:P48)</f>
        <v>0</v>
      </c>
      <c r="Q46" s="148">
        <f t="shared" si="180"/>
        <v>0</v>
      </c>
      <c r="R46" s="148">
        <f t="shared" si="180"/>
        <v>0</v>
      </c>
      <c r="S46" s="147">
        <f t="shared" si="180"/>
        <v>0</v>
      </c>
      <c r="T46" s="319">
        <v>0</v>
      </c>
      <c r="U46" s="148">
        <f t="shared" si="180"/>
        <v>0</v>
      </c>
      <c r="V46" s="148">
        <f t="shared" si="180"/>
        <v>0</v>
      </c>
      <c r="W46" s="148">
        <f t="shared" si="180"/>
        <v>0</v>
      </c>
      <c r="X46" s="149">
        <f t="shared" si="180"/>
        <v>0</v>
      </c>
      <c r="Y46" s="321">
        <f t="shared" ref="Y46:AC46" si="181">SUM(Y47:Y48)</f>
        <v>0</v>
      </c>
      <c r="Z46" s="148">
        <f t="shared" si="181"/>
        <v>0</v>
      </c>
      <c r="AA46" s="148">
        <f t="shared" si="181"/>
        <v>0</v>
      </c>
      <c r="AB46" s="148">
        <f t="shared" si="181"/>
        <v>0</v>
      </c>
      <c r="AC46" s="149">
        <f t="shared" si="181"/>
        <v>0</v>
      </c>
      <c r="AD46" s="267">
        <v>0</v>
      </c>
      <c r="AE46" s="143">
        <f t="shared" si="22"/>
        <v>0</v>
      </c>
      <c r="AF46" s="144">
        <f t="shared" si="7"/>
        <v>0</v>
      </c>
      <c r="AG46" s="168">
        <f t="shared" si="23"/>
        <v>0</v>
      </c>
      <c r="AH46" s="144">
        <f t="shared" si="24"/>
        <v>0</v>
      </c>
      <c r="AI46" s="145">
        <f t="shared" si="8"/>
        <v>0</v>
      </c>
      <c r="AJ46" s="322">
        <f>SUM(AJ47:AJ48)</f>
        <v>0</v>
      </c>
      <c r="AK46" s="148">
        <f>SUM(AK47:AK48)</f>
        <v>0</v>
      </c>
      <c r="AL46" s="148">
        <f>SUM(AL47:AL48)</f>
        <v>0</v>
      </c>
      <c r="AM46" s="148">
        <f>SUM(AM47:AM48)</f>
        <v>0</v>
      </c>
      <c r="AN46" s="147">
        <f>SUM(AN47:AN48)</f>
        <v>0</v>
      </c>
      <c r="AO46" s="324">
        <v>0</v>
      </c>
      <c r="AP46" s="148">
        <f t="shared" ref="AP46:AS46" si="182">SUM(AP47:AP48)</f>
        <v>0</v>
      </c>
      <c r="AQ46" s="148">
        <f t="shared" si="182"/>
        <v>0</v>
      </c>
      <c r="AR46" s="148">
        <f t="shared" si="182"/>
        <v>0</v>
      </c>
      <c r="AS46" s="149">
        <f t="shared" si="182"/>
        <v>0</v>
      </c>
      <c r="AT46" s="126">
        <v>0</v>
      </c>
      <c r="AU46" s="148">
        <f t="shared" ref="AU46:AX46" si="183">SUM(AU47:AU48)</f>
        <v>0</v>
      </c>
      <c r="AV46" s="148">
        <f t="shared" si="183"/>
        <v>0</v>
      </c>
      <c r="AW46" s="148">
        <f t="shared" si="183"/>
        <v>0</v>
      </c>
      <c r="AX46" s="147">
        <f t="shared" si="183"/>
        <v>0</v>
      </c>
      <c r="AY46" s="196">
        <v>0</v>
      </c>
      <c r="AZ46" s="148">
        <f>SUM(AZ47:AZ48)</f>
        <v>0</v>
      </c>
      <c r="BA46" s="148">
        <f>SUM(BA47:BA48)</f>
        <v>0</v>
      </c>
      <c r="BB46" s="148">
        <f>SUM(BB47:BB48)</f>
        <v>0</v>
      </c>
      <c r="BC46" s="149">
        <f>SUM(BC47:BC48)</f>
        <v>0</v>
      </c>
      <c r="BD46" s="195" t="s">
        <v>122</v>
      </c>
      <c r="BE46" s="182" t="s">
        <v>123</v>
      </c>
      <c r="BF46" s="135" t="s">
        <v>76</v>
      </c>
    </row>
    <row r="47" spans="1:58" s="16" customFormat="1" ht="63.75" hidden="1" outlineLevel="1" x14ac:dyDescent="0.25">
      <c r="A47" s="234" t="s">
        <v>124</v>
      </c>
      <c r="B47" s="24" t="s">
        <v>125</v>
      </c>
      <c r="C47" s="222" t="s">
        <v>76</v>
      </c>
      <c r="D47" s="283">
        <v>0</v>
      </c>
      <c r="E47" s="98">
        <f t="shared" si="14"/>
        <v>0</v>
      </c>
      <c r="F47" s="50">
        <f t="shared" si="15"/>
        <v>0</v>
      </c>
      <c r="G47" s="50">
        <f t="shared" si="16"/>
        <v>0</v>
      </c>
      <c r="H47" s="50">
        <f t="shared" si="17"/>
        <v>0</v>
      </c>
      <c r="I47" s="102">
        <f t="shared" si="17"/>
        <v>0</v>
      </c>
      <c r="J47" s="94">
        <v>0</v>
      </c>
      <c r="K47" s="43">
        <v>0</v>
      </c>
      <c r="L47" s="43">
        <v>0</v>
      </c>
      <c r="M47" s="43">
        <v>0</v>
      </c>
      <c r="N47" s="110">
        <v>0</v>
      </c>
      <c r="O47" s="88">
        <v>0</v>
      </c>
      <c r="P47" s="43">
        <v>0</v>
      </c>
      <c r="Q47" s="43">
        <v>0</v>
      </c>
      <c r="R47" s="43">
        <v>0</v>
      </c>
      <c r="S47" s="78">
        <v>0</v>
      </c>
      <c r="T47" s="319">
        <v>0</v>
      </c>
      <c r="U47" s="43">
        <v>0</v>
      </c>
      <c r="V47" s="43">
        <v>0</v>
      </c>
      <c r="W47" s="43">
        <v>0</v>
      </c>
      <c r="X47" s="110">
        <v>0</v>
      </c>
      <c r="Y47" s="173">
        <v>0</v>
      </c>
      <c r="Z47" s="43">
        <v>0</v>
      </c>
      <c r="AA47" s="43">
        <v>0</v>
      </c>
      <c r="AB47" s="43">
        <v>0</v>
      </c>
      <c r="AC47" s="110">
        <v>0</v>
      </c>
      <c r="AD47" s="266">
        <v>0</v>
      </c>
      <c r="AE47" s="125">
        <f t="shared" si="22"/>
        <v>0</v>
      </c>
      <c r="AF47" s="61">
        <f t="shared" si="7"/>
        <v>0</v>
      </c>
      <c r="AG47" s="168">
        <f t="shared" si="23"/>
        <v>0</v>
      </c>
      <c r="AH47" s="61">
        <f t="shared" si="24"/>
        <v>0</v>
      </c>
      <c r="AI47" s="93">
        <f t="shared" si="8"/>
        <v>0</v>
      </c>
      <c r="AJ47" s="322">
        <v>0</v>
      </c>
      <c r="AK47" s="43">
        <v>0</v>
      </c>
      <c r="AL47" s="43">
        <v>0</v>
      </c>
      <c r="AM47" s="43">
        <v>0</v>
      </c>
      <c r="AN47" s="78">
        <v>0</v>
      </c>
      <c r="AO47" s="324">
        <v>0</v>
      </c>
      <c r="AP47" s="43">
        <v>0</v>
      </c>
      <c r="AQ47" s="43">
        <v>0</v>
      </c>
      <c r="AR47" s="43">
        <v>0</v>
      </c>
      <c r="AS47" s="110">
        <v>0</v>
      </c>
      <c r="AT47" s="126">
        <v>0</v>
      </c>
      <c r="AU47" s="43">
        <v>0</v>
      </c>
      <c r="AV47" s="43">
        <v>0</v>
      </c>
      <c r="AW47" s="43">
        <v>0</v>
      </c>
      <c r="AX47" s="78">
        <v>0</v>
      </c>
      <c r="AY47" s="196">
        <v>0</v>
      </c>
      <c r="AZ47" s="43">
        <v>0</v>
      </c>
      <c r="BA47" s="43">
        <v>0</v>
      </c>
      <c r="BB47" s="43">
        <v>0</v>
      </c>
      <c r="BC47" s="110">
        <v>0</v>
      </c>
      <c r="BD47" s="189" t="s">
        <v>124</v>
      </c>
      <c r="BE47" s="176" t="s">
        <v>125</v>
      </c>
      <c r="BF47" s="25" t="s">
        <v>76</v>
      </c>
    </row>
    <row r="48" spans="1:58" s="16" customFormat="1" ht="63.75" hidden="1" outlineLevel="1" x14ac:dyDescent="0.25">
      <c r="A48" s="234" t="s">
        <v>126</v>
      </c>
      <c r="B48" s="24" t="s">
        <v>127</v>
      </c>
      <c r="C48" s="222" t="s">
        <v>76</v>
      </c>
      <c r="D48" s="283">
        <v>0</v>
      </c>
      <c r="E48" s="98">
        <f t="shared" si="14"/>
        <v>0</v>
      </c>
      <c r="F48" s="50">
        <f t="shared" si="15"/>
        <v>0</v>
      </c>
      <c r="G48" s="50">
        <f t="shared" si="16"/>
        <v>0</v>
      </c>
      <c r="H48" s="50">
        <f t="shared" si="17"/>
        <v>0</v>
      </c>
      <c r="I48" s="102">
        <f t="shared" si="17"/>
        <v>0</v>
      </c>
      <c r="J48" s="94"/>
      <c r="K48" s="43">
        <v>0</v>
      </c>
      <c r="L48" s="43">
        <v>0</v>
      </c>
      <c r="M48" s="43">
        <v>0</v>
      </c>
      <c r="N48" s="110">
        <v>0</v>
      </c>
      <c r="O48" s="88">
        <v>0</v>
      </c>
      <c r="P48" s="43">
        <v>0</v>
      </c>
      <c r="Q48" s="43">
        <v>0</v>
      </c>
      <c r="R48" s="43">
        <v>0</v>
      </c>
      <c r="S48" s="78">
        <v>0</v>
      </c>
      <c r="T48" s="319">
        <v>0</v>
      </c>
      <c r="U48" s="43">
        <v>0</v>
      </c>
      <c r="V48" s="43">
        <v>0</v>
      </c>
      <c r="W48" s="43">
        <v>0</v>
      </c>
      <c r="X48" s="110">
        <v>0</v>
      </c>
      <c r="Y48" s="173">
        <v>0</v>
      </c>
      <c r="Z48" s="43">
        <v>0</v>
      </c>
      <c r="AA48" s="43">
        <v>0</v>
      </c>
      <c r="AB48" s="43">
        <v>0</v>
      </c>
      <c r="AC48" s="110">
        <v>0</v>
      </c>
      <c r="AD48" s="266">
        <v>0</v>
      </c>
      <c r="AE48" s="125">
        <f t="shared" si="22"/>
        <v>0</v>
      </c>
      <c r="AF48" s="61">
        <f t="shared" si="7"/>
        <v>0</v>
      </c>
      <c r="AG48" s="168">
        <f t="shared" si="23"/>
        <v>0</v>
      </c>
      <c r="AH48" s="61">
        <f t="shared" si="24"/>
        <v>0</v>
      </c>
      <c r="AI48" s="93">
        <f t="shared" si="8"/>
        <v>0</v>
      </c>
      <c r="AJ48" s="322"/>
      <c r="AK48" s="43">
        <v>0</v>
      </c>
      <c r="AL48" s="43">
        <v>0</v>
      </c>
      <c r="AM48" s="43">
        <v>0</v>
      </c>
      <c r="AN48" s="78">
        <v>0</v>
      </c>
      <c r="AO48" s="324">
        <v>0</v>
      </c>
      <c r="AP48" s="43">
        <v>0</v>
      </c>
      <c r="AQ48" s="43">
        <v>0</v>
      </c>
      <c r="AR48" s="43">
        <v>0</v>
      </c>
      <c r="AS48" s="110">
        <v>0</v>
      </c>
      <c r="AT48" s="126">
        <v>0</v>
      </c>
      <c r="AU48" s="43">
        <v>0</v>
      </c>
      <c r="AV48" s="43">
        <v>0</v>
      </c>
      <c r="AW48" s="43">
        <v>0</v>
      </c>
      <c r="AX48" s="78">
        <v>0</v>
      </c>
      <c r="AY48" s="196">
        <v>0</v>
      </c>
      <c r="AZ48" s="43">
        <v>0</v>
      </c>
      <c r="BA48" s="43">
        <v>0</v>
      </c>
      <c r="BB48" s="43">
        <v>0</v>
      </c>
      <c r="BC48" s="110">
        <v>0</v>
      </c>
      <c r="BD48" s="189" t="s">
        <v>126</v>
      </c>
      <c r="BE48" s="176" t="s">
        <v>127</v>
      </c>
      <c r="BF48" s="25" t="s">
        <v>76</v>
      </c>
    </row>
    <row r="49" spans="1:58" s="16" customFormat="1" ht="52.5" customHeight="1" collapsed="1" x14ac:dyDescent="0.25">
      <c r="A49" s="238" t="s">
        <v>128</v>
      </c>
      <c r="B49" s="226" t="s">
        <v>129</v>
      </c>
      <c r="C49" s="225" t="s">
        <v>76</v>
      </c>
      <c r="D49" s="286">
        <v>9.5077199999999991</v>
      </c>
      <c r="E49" s="98">
        <f t="shared" si="14"/>
        <v>4.3965959999999997</v>
      </c>
      <c r="F49" s="65">
        <f t="shared" si="15"/>
        <v>0</v>
      </c>
      <c r="G49" s="65">
        <f t="shared" si="16"/>
        <v>8.9279999999999984E-2</v>
      </c>
      <c r="H49" s="65">
        <f t="shared" si="17"/>
        <v>4.2696360000000002</v>
      </c>
      <c r="I49" s="103">
        <f t="shared" si="17"/>
        <v>3.7680000000000047E-2</v>
      </c>
      <c r="J49" s="94">
        <f t="shared" ref="J49:AC49" si="184">J50+J56+J60+J73</f>
        <v>0.39600000000000002</v>
      </c>
      <c r="K49" s="45">
        <f t="shared" si="184"/>
        <v>0</v>
      </c>
      <c r="L49" s="45">
        <f t="shared" si="184"/>
        <v>8.9279999999999984E-2</v>
      </c>
      <c r="M49" s="45">
        <f t="shared" si="184"/>
        <v>0.26904</v>
      </c>
      <c r="N49" s="112">
        <f t="shared" si="184"/>
        <v>3.7680000000000047E-2</v>
      </c>
      <c r="O49" s="88">
        <f t="shared" si="184"/>
        <v>4.0005959999999998</v>
      </c>
      <c r="P49" s="45">
        <f t="shared" si="184"/>
        <v>0</v>
      </c>
      <c r="Q49" s="45">
        <f t="shared" si="184"/>
        <v>0</v>
      </c>
      <c r="R49" s="45">
        <f t="shared" si="184"/>
        <v>4.0005959999999998</v>
      </c>
      <c r="S49" s="80">
        <f t="shared" si="184"/>
        <v>0</v>
      </c>
      <c r="T49" s="319">
        <f t="shared" si="184"/>
        <v>0</v>
      </c>
      <c r="U49" s="45">
        <f t="shared" si="184"/>
        <v>0</v>
      </c>
      <c r="V49" s="45">
        <f t="shared" si="184"/>
        <v>0</v>
      </c>
      <c r="W49" s="45">
        <f t="shared" si="184"/>
        <v>0</v>
      </c>
      <c r="X49" s="112">
        <f t="shared" si="184"/>
        <v>0</v>
      </c>
      <c r="Y49" s="173">
        <f t="shared" si="184"/>
        <v>0</v>
      </c>
      <c r="Z49" s="45">
        <f t="shared" si="184"/>
        <v>0</v>
      </c>
      <c r="AA49" s="45">
        <f t="shared" si="184"/>
        <v>0</v>
      </c>
      <c r="AB49" s="45">
        <f t="shared" si="184"/>
        <v>0</v>
      </c>
      <c r="AC49" s="112">
        <f t="shared" si="184"/>
        <v>0</v>
      </c>
      <c r="AD49" s="268">
        <v>7.9230999999999998</v>
      </c>
      <c r="AE49" s="125">
        <f>AJ49+AO49+AT49+AY49</f>
        <v>3.6638299999999999</v>
      </c>
      <c r="AF49" s="61">
        <f t="shared" si="7"/>
        <v>0</v>
      </c>
      <c r="AG49" s="168">
        <f t="shared" si="23"/>
        <v>7.4399999999999994E-2</v>
      </c>
      <c r="AH49" s="61">
        <f t="shared" si="24"/>
        <v>3.55803</v>
      </c>
      <c r="AI49" s="93">
        <f t="shared" si="8"/>
        <v>3.1400000000000039E-2</v>
      </c>
      <c r="AJ49" s="322">
        <f t="shared" ref="AJ49:BC49" si="185">AJ50+AJ56+AJ60+AJ73</f>
        <v>0.33</v>
      </c>
      <c r="AK49" s="45">
        <f t="shared" si="185"/>
        <v>0</v>
      </c>
      <c r="AL49" s="45">
        <f t="shared" si="185"/>
        <v>7.4399999999999994E-2</v>
      </c>
      <c r="AM49" s="45">
        <f t="shared" si="185"/>
        <v>0.22420000000000001</v>
      </c>
      <c r="AN49" s="80">
        <f t="shared" si="185"/>
        <v>3.1400000000000039E-2</v>
      </c>
      <c r="AO49" s="324">
        <f t="shared" si="185"/>
        <v>3.3338299999999998</v>
      </c>
      <c r="AP49" s="45">
        <f t="shared" si="185"/>
        <v>0</v>
      </c>
      <c r="AQ49" s="45">
        <f t="shared" si="185"/>
        <v>0</v>
      </c>
      <c r="AR49" s="45">
        <f t="shared" si="185"/>
        <v>3.3338299999999998</v>
      </c>
      <c r="AS49" s="112">
        <f t="shared" si="185"/>
        <v>0</v>
      </c>
      <c r="AT49" s="126">
        <f t="shared" si="185"/>
        <v>0</v>
      </c>
      <c r="AU49" s="45">
        <f t="shared" si="185"/>
        <v>0</v>
      </c>
      <c r="AV49" s="45">
        <f t="shared" si="185"/>
        <v>0</v>
      </c>
      <c r="AW49" s="45">
        <f t="shared" si="185"/>
        <v>0</v>
      </c>
      <c r="AX49" s="80">
        <f t="shared" si="185"/>
        <v>0</v>
      </c>
      <c r="AY49" s="196">
        <f t="shared" si="185"/>
        <v>0</v>
      </c>
      <c r="AZ49" s="45">
        <f t="shared" si="185"/>
        <v>0</v>
      </c>
      <c r="BA49" s="45">
        <f t="shared" si="185"/>
        <v>0</v>
      </c>
      <c r="BB49" s="45">
        <f t="shared" si="185"/>
        <v>0</v>
      </c>
      <c r="BC49" s="112">
        <f t="shared" si="185"/>
        <v>0</v>
      </c>
      <c r="BD49" s="191" t="s">
        <v>128</v>
      </c>
      <c r="BE49" s="178" t="s">
        <v>129</v>
      </c>
      <c r="BF49" s="27" t="s">
        <v>76</v>
      </c>
    </row>
    <row r="50" spans="1:58" s="63" customFormat="1" ht="51" x14ac:dyDescent="0.25">
      <c r="A50" s="239" t="s">
        <v>130</v>
      </c>
      <c r="B50" s="220" t="s">
        <v>131</v>
      </c>
      <c r="C50" s="219" t="s">
        <v>76</v>
      </c>
      <c r="D50" s="287">
        <v>3.5935200000000003</v>
      </c>
      <c r="E50" s="92">
        <f t="shared" si="14"/>
        <v>4.0005959999999998</v>
      </c>
      <c r="F50" s="69">
        <f t="shared" si="15"/>
        <v>0</v>
      </c>
      <c r="G50" s="69">
        <f t="shared" si="16"/>
        <v>0</v>
      </c>
      <c r="H50" s="69">
        <f t="shared" si="17"/>
        <v>4.0005959999999998</v>
      </c>
      <c r="I50" s="104">
        <f t="shared" si="17"/>
        <v>0</v>
      </c>
      <c r="J50" s="94">
        <f t="shared" ref="J50" si="186">J51+J53</f>
        <v>0</v>
      </c>
      <c r="K50" s="62">
        <f>K51+K53</f>
        <v>0</v>
      </c>
      <c r="L50" s="62">
        <f>L51+L53</f>
        <v>0</v>
      </c>
      <c r="M50" s="62">
        <f>M51+M53</f>
        <v>0</v>
      </c>
      <c r="N50" s="113">
        <f>N51+N53</f>
        <v>0</v>
      </c>
      <c r="O50" s="88">
        <f t="shared" ref="O50" si="187">O51+O53</f>
        <v>4.0005959999999998</v>
      </c>
      <c r="P50" s="62">
        <f t="shared" ref="P50:X50" si="188">P51+P53</f>
        <v>0</v>
      </c>
      <c r="Q50" s="62">
        <f t="shared" si="188"/>
        <v>0</v>
      </c>
      <c r="R50" s="62">
        <f t="shared" si="188"/>
        <v>4.0005959999999998</v>
      </c>
      <c r="S50" s="81">
        <f t="shared" si="188"/>
        <v>0</v>
      </c>
      <c r="T50" s="319">
        <f t="shared" si="188"/>
        <v>0</v>
      </c>
      <c r="U50" s="62">
        <f t="shared" si="188"/>
        <v>0</v>
      </c>
      <c r="V50" s="62">
        <f t="shared" si="188"/>
        <v>0</v>
      </c>
      <c r="W50" s="62">
        <f t="shared" si="188"/>
        <v>0</v>
      </c>
      <c r="X50" s="113">
        <f t="shared" si="188"/>
        <v>0</v>
      </c>
      <c r="Y50" s="174">
        <f t="shared" ref="Y50:AC50" si="189">Y51+Y53</f>
        <v>0</v>
      </c>
      <c r="Z50" s="62">
        <f t="shared" si="189"/>
        <v>0</v>
      </c>
      <c r="AA50" s="62">
        <f t="shared" si="189"/>
        <v>0</v>
      </c>
      <c r="AB50" s="62">
        <f t="shared" si="189"/>
        <v>0</v>
      </c>
      <c r="AC50" s="113">
        <f t="shared" si="189"/>
        <v>0</v>
      </c>
      <c r="AD50" s="269">
        <v>2.9946000000000002</v>
      </c>
      <c r="AE50" s="125">
        <f t="shared" si="22"/>
        <v>3.3338299999999998</v>
      </c>
      <c r="AF50" s="61">
        <f t="shared" si="7"/>
        <v>0</v>
      </c>
      <c r="AG50" s="168">
        <f t="shared" si="23"/>
        <v>0</v>
      </c>
      <c r="AH50" s="61">
        <f t="shared" si="24"/>
        <v>3.3338299999999998</v>
      </c>
      <c r="AI50" s="93">
        <f t="shared" si="8"/>
        <v>0</v>
      </c>
      <c r="AJ50" s="322">
        <f t="shared" ref="AJ50" si="190">AJ51+AJ53</f>
        <v>0</v>
      </c>
      <c r="AK50" s="62">
        <f>AK51+AK53</f>
        <v>0</v>
      </c>
      <c r="AL50" s="62">
        <f>AL51+AL53</f>
        <v>0</v>
      </c>
      <c r="AM50" s="62">
        <f>AM51+AM53</f>
        <v>0</v>
      </c>
      <c r="AN50" s="81">
        <f>AN51+AN53</f>
        <v>0</v>
      </c>
      <c r="AO50" s="324">
        <f t="shared" ref="AO50:AS50" si="191">AO51+AO53</f>
        <v>3.3338299999999998</v>
      </c>
      <c r="AP50" s="62">
        <f t="shared" si="191"/>
        <v>0</v>
      </c>
      <c r="AQ50" s="62">
        <f t="shared" si="191"/>
        <v>0</v>
      </c>
      <c r="AR50" s="62">
        <f t="shared" si="191"/>
        <v>3.3338299999999998</v>
      </c>
      <c r="AS50" s="113">
        <f t="shared" si="191"/>
        <v>0</v>
      </c>
      <c r="AT50" s="126">
        <f t="shared" ref="AT50:AX50" si="192">AT51+AT53</f>
        <v>0</v>
      </c>
      <c r="AU50" s="62">
        <f t="shared" si="192"/>
        <v>0</v>
      </c>
      <c r="AV50" s="62">
        <f t="shared" si="192"/>
        <v>0</v>
      </c>
      <c r="AW50" s="62">
        <f t="shared" si="192"/>
        <v>0</v>
      </c>
      <c r="AX50" s="81">
        <f t="shared" si="192"/>
        <v>0</v>
      </c>
      <c r="AY50" s="196">
        <f>AY51+AY53</f>
        <v>0</v>
      </c>
      <c r="AZ50" s="62">
        <f>AZ51+AZ53</f>
        <v>0</v>
      </c>
      <c r="BA50" s="62">
        <f>BA51+BA53</f>
        <v>0</v>
      </c>
      <c r="BB50" s="62">
        <f>BB51+BB53</f>
        <v>0</v>
      </c>
      <c r="BC50" s="113">
        <f>BC51+BC53</f>
        <v>0</v>
      </c>
      <c r="BD50" s="192" t="s">
        <v>130</v>
      </c>
      <c r="BE50" s="179" t="s">
        <v>131</v>
      </c>
      <c r="BF50" s="28" t="s">
        <v>76</v>
      </c>
    </row>
    <row r="51" spans="1:58" s="16" customFormat="1" ht="25.5" x14ac:dyDescent="0.25">
      <c r="A51" s="240" t="s">
        <v>132</v>
      </c>
      <c r="B51" s="214" t="s">
        <v>133</v>
      </c>
      <c r="C51" s="213" t="s">
        <v>76</v>
      </c>
      <c r="D51" s="288">
        <v>0</v>
      </c>
      <c r="E51" s="98">
        <f t="shared" si="14"/>
        <v>0</v>
      </c>
      <c r="F51" s="66">
        <f t="shared" si="15"/>
        <v>0</v>
      </c>
      <c r="G51" s="66">
        <f t="shared" si="16"/>
        <v>0</v>
      </c>
      <c r="H51" s="66">
        <f t="shared" si="17"/>
        <v>0</v>
      </c>
      <c r="I51" s="99">
        <f t="shared" si="17"/>
        <v>0</v>
      </c>
      <c r="J51" s="94">
        <f t="shared" ref="J51" si="193">J52</f>
        <v>0</v>
      </c>
      <c r="K51" s="41">
        <f>K52</f>
        <v>0</v>
      </c>
      <c r="L51" s="41">
        <f>L52</f>
        <v>0</v>
      </c>
      <c r="M51" s="41">
        <f>M52</f>
        <v>0</v>
      </c>
      <c r="N51" s="100">
        <f>N52</f>
        <v>0</v>
      </c>
      <c r="O51" s="88">
        <f t="shared" ref="O51" si="194">O52</f>
        <v>0</v>
      </c>
      <c r="P51" s="41">
        <f t="shared" ref="P51:X51" si="195">P52</f>
        <v>0</v>
      </c>
      <c r="Q51" s="41">
        <f t="shared" si="195"/>
        <v>0</v>
      </c>
      <c r="R51" s="41">
        <f t="shared" si="195"/>
        <v>0</v>
      </c>
      <c r="S51" s="76">
        <f t="shared" si="195"/>
        <v>0</v>
      </c>
      <c r="T51" s="319">
        <f t="shared" si="195"/>
        <v>0</v>
      </c>
      <c r="U51" s="41">
        <f t="shared" si="195"/>
        <v>0</v>
      </c>
      <c r="V51" s="41">
        <f t="shared" si="195"/>
        <v>0</v>
      </c>
      <c r="W51" s="41">
        <f t="shared" si="195"/>
        <v>0</v>
      </c>
      <c r="X51" s="100">
        <f t="shared" si="195"/>
        <v>0</v>
      </c>
      <c r="Y51" s="173">
        <f t="shared" ref="Y51:AC51" si="196">Y52</f>
        <v>0</v>
      </c>
      <c r="Z51" s="41">
        <f t="shared" si="196"/>
        <v>0</v>
      </c>
      <c r="AA51" s="41">
        <f t="shared" si="196"/>
        <v>0</v>
      </c>
      <c r="AB51" s="41">
        <f t="shared" si="196"/>
        <v>0</v>
      </c>
      <c r="AC51" s="100">
        <f t="shared" si="196"/>
        <v>0</v>
      </c>
      <c r="AD51" s="270">
        <v>0</v>
      </c>
      <c r="AE51" s="125">
        <f t="shared" si="22"/>
        <v>0</v>
      </c>
      <c r="AF51" s="61">
        <f t="shared" si="7"/>
        <v>0</v>
      </c>
      <c r="AG51" s="168">
        <f t="shared" si="23"/>
        <v>0</v>
      </c>
      <c r="AH51" s="61">
        <f t="shared" si="24"/>
        <v>0</v>
      </c>
      <c r="AI51" s="93">
        <f t="shared" si="8"/>
        <v>0</v>
      </c>
      <c r="AJ51" s="322">
        <f t="shared" ref="AJ51" si="197">AJ52</f>
        <v>0</v>
      </c>
      <c r="AK51" s="41">
        <f>AK52</f>
        <v>0</v>
      </c>
      <c r="AL51" s="41">
        <f>AL52</f>
        <v>0</v>
      </c>
      <c r="AM51" s="41">
        <f>AM52</f>
        <v>0</v>
      </c>
      <c r="AN51" s="76">
        <f>AN52</f>
        <v>0</v>
      </c>
      <c r="AO51" s="324">
        <f t="shared" ref="AO51:AS51" si="198">AO52</f>
        <v>0</v>
      </c>
      <c r="AP51" s="41">
        <f t="shared" si="198"/>
        <v>0</v>
      </c>
      <c r="AQ51" s="41">
        <f t="shared" si="198"/>
        <v>0</v>
      </c>
      <c r="AR51" s="41">
        <f t="shared" si="198"/>
        <v>0</v>
      </c>
      <c r="AS51" s="100">
        <f t="shared" si="198"/>
        <v>0</v>
      </c>
      <c r="AT51" s="126">
        <f t="shared" ref="AT51:AX51" si="199">AT52</f>
        <v>0</v>
      </c>
      <c r="AU51" s="41">
        <f t="shared" si="199"/>
        <v>0</v>
      </c>
      <c r="AV51" s="41">
        <f t="shared" si="199"/>
        <v>0</v>
      </c>
      <c r="AW51" s="41">
        <f t="shared" si="199"/>
        <v>0</v>
      </c>
      <c r="AX51" s="76">
        <f t="shared" si="199"/>
        <v>0</v>
      </c>
      <c r="AY51" s="196">
        <f>AY52</f>
        <v>0</v>
      </c>
      <c r="AZ51" s="41">
        <f>AZ52</f>
        <v>0</v>
      </c>
      <c r="BA51" s="41">
        <f>BA52</f>
        <v>0</v>
      </c>
      <c r="BB51" s="41">
        <f>BB52</f>
        <v>0</v>
      </c>
      <c r="BC51" s="100">
        <f>BC52</f>
        <v>0</v>
      </c>
      <c r="BD51" s="193" t="s">
        <v>132</v>
      </c>
      <c r="BE51" s="180" t="s">
        <v>133</v>
      </c>
      <c r="BF51" s="29" t="s">
        <v>76</v>
      </c>
    </row>
    <row r="52" spans="1:58" s="16" customFormat="1" ht="24.75" hidden="1" customHeight="1" outlineLevel="1" x14ac:dyDescent="0.25">
      <c r="A52" s="211"/>
      <c r="B52" s="212"/>
      <c r="C52" s="70"/>
      <c r="D52" s="161">
        <v>0</v>
      </c>
      <c r="E52" s="98">
        <f t="shared" si="14"/>
        <v>0</v>
      </c>
      <c r="F52" s="50">
        <f t="shared" si="15"/>
        <v>0</v>
      </c>
      <c r="G52" s="50">
        <f t="shared" si="16"/>
        <v>0</v>
      </c>
      <c r="H52" s="50">
        <f t="shared" si="17"/>
        <v>0</v>
      </c>
      <c r="I52" s="102">
        <f t="shared" si="17"/>
        <v>0</v>
      </c>
      <c r="J52" s="94">
        <f>AJ52*1.2</f>
        <v>0</v>
      </c>
      <c r="K52" s="169">
        <f>AK52*1.2</f>
        <v>0</v>
      </c>
      <c r="L52" s="169">
        <f t="shared" ref="L52:M52" si="200">AL52*1.2</f>
        <v>0</v>
      </c>
      <c r="M52" s="169">
        <f t="shared" si="200"/>
        <v>0</v>
      </c>
      <c r="N52" s="171">
        <f>AN52*1.2</f>
        <v>0</v>
      </c>
      <c r="O52" s="94">
        <f t="shared" ref="O52:P52" si="201">AO52*1.2</f>
        <v>0</v>
      </c>
      <c r="P52" s="169">
        <f t="shared" si="201"/>
        <v>0</v>
      </c>
      <c r="Q52" s="169">
        <f t="shared" ref="Q52" si="202">AQ52*1.2</f>
        <v>0</v>
      </c>
      <c r="R52" s="169">
        <f t="shared" ref="R52:U52" si="203">AR52*1.2</f>
        <v>0</v>
      </c>
      <c r="S52" s="171">
        <f t="shared" si="203"/>
        <v>0</v>
      </c>
      <c r="T52" s="94">
        <f t="shared" si="203"/>
        <v>0</v>
      </c>
      <c r="U52" s="169">
        <f t="shared" si="203"/>
        <v>0</v>
      </c>
      <c r="V52" s="169">
        <f t="shared" ref="V52" si="204">AV52*1.2</f>
        <v>0</v>
      </c>
      <c r="W52" s="169">
        <f t="shared" ref="W52:Z52" si="205">AW52*1.2</f>
        <v>0</v>
      </c>
      <c r="X52" s="171">
        <f t="shared" si="205"/>
        <v>0</v>
      </c>
      <c r="Y52" s="94">
        <f t="shared" si="205"/>
        <v>0</v>
      </c>
      <c r="Z52" s="169">
        <f t="shared" si="205"/>
        <v>0</v>
      </c>
      <c r="AA52" s="169">
        <f t="shared" ref="AA52" si="206">BA52*1.2</f>
        <v>0</v>
      </c>
      <c r="AB52" s="169">
        <f t="shared" ref="AB52:AC52" si="207">BB52*1.2</f>
        <v>0</v>
      </c>
      <c r="AC52" s="171">
        <f t="shared" si="207"/>
        <v>0</v>
      </c>
      <c r="AD52" s="265">
        <v>0</v>
      </c>
      <c r="AE52" s="125">
        <f t="shared" si="22"/>
        <v>0</v>
      </c>
      <c r="AF52" s="61">
        <f t="shared" si="7"/>
        <v>0</v>
      </c>
      <c r="AG52" s="168">
        <f t="shared" si="23"/>
        <v>0</v>
      </c>
      <c r="AH52" s="61">
        <f t="shared" si="24"/>
        <v>0</v>
      </c>
      <c r="AI52" s="93">
        <f t="shared" si="8"/>
        <v>0</v>
      </c>
      <c r="AJ52" s="249">
        <v>0</v>
      </c>
      <c r="AK52" s="42">
        <v>0</v>
      </c>
      <c r="AL52" s="42">
        <v>0</v>
      </c>
      <c r="AM52" s="42">
        <v>0</v>
      </c>
      <c r="AN52" s="77">
        <v>0</v>
      </c>
      <c r="AO52" s="327">
        <v>0</v>
      </c>
      <c r="AP52" s="42">
        <v>0</v>
      </c>
      <c r="AQ52" s="42">
        <v>0</v>
      </c>
      <c r="AR52" s="42">
        <v>0</v>
      </c>
      <c r="AS52" s="109">
        <v>0</v>
      </c>
      <c r="AT52" s="127">
        <v>0</v>
      </c>
      <c r="AU52" s="42">
        <v>0</v>
      </c>
      <c r="AV52" s="42">
        <v>0</v>
      </c>
      <c r="AW52" s="42">
        <v>0</v>
      </c>
      <c r="AX52" s="161">
        <f>AT52-AU52-AV52-AW52</f>
        <v>0</v>
      </c>
      <c r="AY52" s="198">
        <v>0</v>
      </c>
      <c r="AZ52" s="42">
        <v>0</v>
      </c>
      <c r="BA52" s="42">
        <v>0</v>
      </c>
      <c r="BB52" s="42">
        <v>0</v>
      </c>
      <c r="BC52" s="109">
        <f>AY52-AZ52-BA52-BB52</f>
        <v>0</v>
      </c>
      <c r="BD52" s="197" t="s">
        <v>132</v>
      </c>
      <c r="BE52" s="183" t="s">
        <v>134</v>
      </c>
      <c r="BF52" s="30" t="s">
        <v>135</v>
      </c>
    </row>
    <row r="53" spans="1:58" s="16" customFormat="1" ht="51" collapsed="1" x14ac:dyDescent="0.25">
      <c r="A53" s="213" t="s">
        <v>136</v>
      </c>
      <c r="B53" s="214" t="s">
        <v>137</v>
      </c>
      <c r="C53" s="213" t="s">
        <v>76</v>
      </c>
      <c r="D53" s="289">
        <v>3.5935200000000003</v>
      </c>
      <c r="E53" s="98">
        <f t="shared" si="14"/>
        <v>4.0005959999999998</v>
      </c>
      <c r="F53" s="66">
        <f t="shared" si="15"/>
        <v>0</v>
      </c>
      <c r="G53" s="66">
        <f t="shared" si="16"/>
        <v>0</v>
      </c>
      <c r="H53" s="66">
        <f t="shared" si="17"/>
        <v>4.0005959999999998</v>
      </c>
      <c r="I53" s="99">
        <f t="shared" si="17"/>
        <v>0</v>
      </c>
      <c r="J53" s="114">
        <f t="shared" ref="J53" si="208">J54</f>
        <v>0</v>
      </c>
      <c r="K53" s="41">
        <f t="shared" ref="K53:O53" si="209">K54</f>
        <v>0</v>
      </c>
      <c r="L53" s="41">
        <f t="shared" si="209"/>
        <v>0</v>
      </c>
      <c r="M53" s="41">
        <f t="shared" si="209"/>
        <v>0</v>
      </c>
      <c r="N53" s="100">
        <f t="shared" si="209"/>
        <v>0</v>
      </c>
      <c r="O53" s="89">
        <f t="shared" si="209"/>
        <v>4.0005959999999998</v>
      </c>
      <c r="P53" s="41">
        <f t="shared" ref="P53" si="210">P54</f>
        <v>0</v>
      </c>
      <c r="Q53" s="41">
        <f t="shared" ref="Q53" si="211">Q54</f>
        <v>0</v>
      </c>
      <c r="R53" s="41">
        <f t="shared" ref="R53" si="212">R54</f>
        <v>4.0005959999999998</v>
      </c>
      <c r="S53" s="76">
        <f t="shared" ref="S53:T53" si="213">S54</f>
        <v>0</v>
      </c>
      <c r="T53" s="320">
        <f t="shared" si="213"/>
        <v>0</v>
      </c>
      <c r="U53" s="41">
        <f t="shared" ref="U53" si="214">U54</f>
        <v>0</v>
      </c>
      <c r="V53" s="41">
        <f t="shared" ref="V53" si="215">V54</f>
        <v>0</v>
      </c>
      <c r="W53" s="41">
        <f t="shared" ref="W53" si="216">W54</f>
        <v>0</v>
      </c>
      <c r="X53" s="100">
        <f t="shared" ref="X53" si="217">X54</f>
        <v>0</v>
      </c>
      <c r="Y53" s="173">
        <f t="shared" ref="Y53" si="218">Y54</f>
        <v>0</v>
      </c>
      <c r="Z53" s="41">
        <f t="shared" ref="Z53" si="219">Z54</f>
        <v>0</v>
      </c>
      <c r="AA53" s="41">
        <f t="shared" ref="AA53" si="220">AA54</f>
        <v>0</v>
      </c>
      <c r="AB53" s="41">
        <f t="shared" ref="AB53" si="221">AB54</f>
        <v>0</v>
      </c>
      <c r="AC53" s="100">
        <f t="shared" ref="AC53" si="222">AC54</f>
        <v>0</v>
      </c>
      <c r="AD53" s="271">
        <v>2.9946000000000002</v>
      </c>
      <c r="AE53" s="125">
        <f t="shared" si="22"/>
        <v>3.3338299999999998</v>
      </c>
      <c r="AF53" s="61">
        <f t="shared" si="7"/>
        <v>0</v>
      </c>
      <c r="AG53" s="168">
        <f t="shared" si="23"/>
        <v>0</v>
      </c>
      <c r="AH53" s="61">
        <f t="shared" si="24"/>
        <v>3.3338299999999998</v>
      </c>
      <c r="AI53" s="93">
        <f t="shared" si="8"/>
        <v>0</v>
      </c>
      <c r="AJ53" s="249">
        <f t="shared" ref="AJ53:AS53" si="223">AJ54</f>
        <v>0</v>
      </c>
      <c r="AK53" s="41">
        <f t="shared" si="223"/>
        <v>0</v>
      </c>
      <c r="AL53" s="41">
        <f t="shared" si="223"/>
        <v>0</v>
      </c>
      <c r="AM53" s="41">
        <f t="shared" si="223"/>
        <v>0</v>
      </c>
      <c r="AN53" s="76">
        <f t="shared" si="223"/>
        <v>0</v>
      </c>
      <c r="AO53" s="327">
        <f t="shared" si="223"/>
        <v>3.3338299999999998</v>
      </c>
      <c r="AP53" s="41">
        <f t="shared" si="223"/>
        <v>0</v>
      </c>
      <c r="AQ53" s="41">
        <f t="shared" si="223"/>
        <v>0</v>
      </c>
      <c r="AR53" s="41">
        <f t="shared" si="223"/>
        <v>3.3338299999999998</v>
      </c>
      <c r="AS53" s="100">
        <f t="shared" si="223"/>
        <v>0</v>
      </c>
      <c r="AT53" s="127">
        <f t="shared" ref="AT53:AX53" si="224">AT54</f>
        <v>0</v>
      </c>
      <c r="AU53" s="41">
        <f t="shared" si="224"/>
        <v>0</v>
      </c>
      <c r="AV53" s="41">
        <f t="shared" si="224"/>
        <v>0</v>
      </c>
      <c r="AW53" s="41">
        <f t="shared" si="224"/>
        <v>0</v>
      </c>
      <c r="AX53" s="76">
        <f t="shared" si="224"/>
        <v>0</v>
      </c>
      <c r="AY53" s="198">
        <f>AY54</f>
        <v>0</v>
      </c>
      <c r="AZ53" s="41">
        <f t="shared" ref="AZ53" si="225">AZ54</f>
        <v>0</v>
      </c>
      <c r="BA53" s="41">
        <f t="shared" ref="BA53" si="226">BA54</f>
        <v>0</v>
      </c>
      <c r="BB53" s="41">
        <f t="shared" ref="BB53" si="227">BB54</f>
        <v>0</v>
      </c>
      <c r="BC53" s="100">
        <f t="shared" ref="BC53" si="228">BC54</f>
        <v>0</v>
      </c>
      <c r="BD53" s="193" t="s">
        <v>136</v>
      </c>
      <c r="BE53" s="180" t="s">
        <v>137</v>
      </c>
      <c r="BF53" s="29" t="s">
        <v>76</v>
      </c>
    </row>
    <row r="54" spans="1:58" s="63" customFormat="1" ht="39" customHeight="1" x14ac:dyDescent="0.25">
      <c r="A54" s="215" t="s">
        <v>138</v>
      </c>
      <c r="B54" s="216" t="s">
        <v>139</v>
      </c>
      <c r="C54" s="217" t="s">
        <v>140</v>
      </c>
      <c r="D54" s="290">
        <v>3.5935200000000003</v>
      </c>
      <c r="E54" s="92">
        <f t="shared" si="14"/>
        <v>4.0005959999999998</v>
      </c>
      <c r="F54" s="68">
        <f t="shared" si="15"/>
        <v>0</v>
      </c>
      <c r="G54" s="68">
        <f t="shared" si="16"/>
        <v>0</v>
      </c>
      <c r="H54" s="68">
        <f t="shared" si="17"/>
        <v>4.0005959999999998</v>
      </c>
      <c r="I54" s="105">
        <f t="shared" si="17"/>
        <v>0</v>
      </c>
      <c r="J54" s="114">
        <f t="shared" ref="J54:AC54" si="229">SUM(J55:J55)</f>
        <v>0</v>
      </c>
      <c r="K54" s="64">
        <f t="shared" si="229"/>
        <v>0</v>
      </c>
      <c r="L54" s="64">
        <f t="shared" si="229"/>
        <v>0</v>
      </c>
      <c r="M54" s="64">
        <f t="shared" si="229"/>
        <v>0</v>
      </c>
      <c r="N54" s="115">
        <f t="shared" si="229"/>
        <v>0</v>
      </c>
      <c r="O54" s="89">
        <f t="shared" si="229"/>
        <v>4.0005959999999998</v>
      </c>
      <c r="P54" s="64">
        <f t="shared" si="229"/>
        <v>0</v>
      </c>
      <c r="Q54" s="64">
        <f t="shared" si="229"/>
        <v>0</v>
      </c>
      <c r="R54" s="64">
        <f t="shared" si="229"/>
        <v>4.0005959999999998</v>
      </c>
      <c r="S54" s="82">
        <f t="shared" si="229"/>
        <v>0</v>
      </c>
      <c r="T54" s="320">
        <f t="shared" si="229"/>
        <v>0</v>
      </c>
      <c r="U54" s="64">
        <f t="shared" si="229"/>
        <v>0</v>
      </c>
      <c r="V54" s="64">
        <f t="shared" si="229"/>
        <v>0</v>
      </c>
      <c r="W54" s="64">
        <f t="shared" si="229"/>
        <v>0</v>
      </c>
      <c r="X54" s="115">
        <f t="shared" si="229"/>
        <v>0</v>
      </c>
      <c r="Y54" s="175">
        <f t="shared" si="229"/>
        <v>0</v>
      </c>
      <c r="Z54" s="64">
        <f t="shared" si="229"/>
        <v>0</v>
      </c>
      <c r="AA54" s="64">
        <f t="shared" si="229"/>
        <v>0</v>
      </c>
      <c r="AB54" s="64">
        <f t="shared" si="229"/>
        <v>0</v>
      </c>
      <c r="AC54" s="115">
        <f t="shared" si="229"/>
        <v>0</v>
      </c>
      <c r="AD54" s="272">
        <v>2.9946000000000002</v>
      </c>
      <c r="AE54" s="125">
        <f t="shared" si="22"/>
        <v>3.3338299999999998</v>
      </c>
      <c r="AF54" s="61">
        <f t="shared" si="7"/>
        <v>0</v>
      </c>
      <c r="AG54" s="168">
        <f t="shared" si="23"/>
        <v>0</v>
      </c>
      <c r="AH54" s="61">
        <f t="shared" si="24"/>
        <v>3.3338299999999998</v>
      </c>
      <c r="AI54" s="93">
        <f t="shared" si="8"/>
        <v>0</v>
      </c>
      <c r="AJ54" s="249">
        <f t="shared" ref="AJ54:BC54" si="230">SUM(AJ55:AJ55)</f>
        <v>0</v>
      </c>
      <c r="AK54" s="64">
        <f t="shared" si="230"/>
        <v>0</v>
      </c>
      <c r="AL54" s="64">
        <f t="shared" si="230"/>
        <v>0</v>
      </c>
      <c r="AM54" s="64">
        <f t="shared" si="230"/>
        <v>0</v>
      </c>
      <c r="AN54" s="82">
        <f t="shared" si="230"/>
        <v>0</v>
      </c>
      <c r="AO54" s="327">
        <f t="shared" si="230"/>
        <v>3.3338299999999998</v>
      </c>
      <c r="AP54" s="64">
        <f t="shared" si="230"/>
        <v>0</v>
      </c>
      <c r="AQ54" s="64">
        <f t="shared" si="230"/>
        <v>0</v>
      </c>
      <c r="AR54" s="64">
        <f t="shared" si="230"/>
        <v>3.3338299999999998</v>
      </c>
      <c r="AS54" s="115">
        <f t="shared" si="230"/>
        <v>0</v>
      </c>
      <c r="AT54" s="127">
        <f t="shared" si="230"/>
        <v>0</v>
      </c>
      <c r="AU54" s="64">
        <f t="shared" si="230"/>
        <v>0</v>
      </c>
      <c r="AV54" s="64">
        <f t="shared" si="230"/>
        <v>0</v>
      </c>
      <c r="AW54" s="64">
        <f t="shared" si="230"/>
        <v>0</v>
      </c>
      <c r="AX54" s="82">
        <f t="shared" si="230"/>
        <v>0</v>
      </c>
      <c r="AY54" s="198">
        <f t="shared" si="230"/>
        <v>0</v>
      </c>
      <c r="AZ54" s="64">
        <f t="shared" si="230"/>
        <v>0</v>
      </c>
      <c r="BA54" s="64">
        <f t="shared" si="230"/>
        <v>0</v>
      </c>
      <c r="BB54" s="64">
        <f t="shared" si="230"/>
        <v>0</v>
      </c>
      <c r="BC54" s="115">
        <f t="shared" si="230"/>
        <v>0</v>
      </c>
      <c r="BD54" s="199" t="s">
        <v>138</v>
      </c>
      <c r="BE54" s="184" t="s">
        <v>139</v>
      </c>
      <c r="BF54" s="32" t="s">
        <v>140</v>
      </c>
    </row>
    <row r="55" spans="1:58" s="16" customFormat="1" ht="57" customHeight="1" x14ac:dyDescent="0.25">
      <c r="A55" s="211" t="s">
        <v>138</v>
      </c>
      <c r="B55" s="218" t="s">
        <v>206</v>
      </c>
      <c r="C55" s="70" t="s">
        <v>207</v>
      </c>
      <c r="D55" s="161">
        <v>3.5935200000000003</v>
      </c>
      <c r="E55" s="98">
        <f t="shared" si="14"/>
        <v>4.0005959999999998</v>
      </c>
      <c r="F55" s="50">
        <f t="shared" si="15"/>
        <v>0</v>
      </c>
      <c r="G55" s="50">
        <f t="shared" si="16"/>
        <v>0</v>
      </c>
      <c r="H55" s="50">
        <f t="shared" si="17"/>
        <v>4.0005959999999998</v>
      </c>
      <c r="I55" s="102">
        <f t="shared" si="17"/>
        <v>0</v>
      </c>
      <c r="J55" s="94">
        <f>AJ55*1.2</f>
        <v>0</v>
      </c>
      <c r="K55" s="169">
        <f>AK55*1.2</f>
        <v>0</v>
      </c>
      <c r="L55" s="169">
        <f t="shared" ref="L55" si="231">AL55*1.2</f>
        <v>0</v>
      </c>
      <c r="M55" s="169">
        <f t="shared" ref="M55" si="232">AM55*1.2</f>
        <v>0</v>
      </c>
      <c r="N55" s="171">
        <f>AN55*1.2</f>
        <v>0</v>
      </c>
      <c r="O55" s="94">
        <f t="shared" ref="O55" si="233">AO55*1.2</f>
        <v>4.0005959999999998</v>
      </c>
      <c r="P55" s="169">
        <f t="shared" ref="P55" si="234">AP55*1.2</f>
        <v>0</v>
      </c>
      <c r="Q55" s="169">
        <f t="shared" ref="Q55" si="235">AQ55*1.2</f>
        <v>0</v>
      </c>
      <c r="R55" s="169">
        <f t="shared" ref="R55" si="236">AR55*1.2</f>
        <v>4.0005959999999998</v>
      </c>
      <c r="S55" s="171">
        <f t="shared" ref="S55" si="237">AS55*1.2</f>
        <v>0</v>
      </c>
      <c r="T55" s="94">
        <f t="shared" ref="T55" si="238">AT55*1.2</f>
        <v>0</v>
      </c>
      <c r="U55" s="169">
        <f t="shared" ref="U55" si="239">AU55*1.2</f>
        <v>0</v>
      </c>
      <c r="V55" s="169">
        <f t="shared" ref="V55" si="240">AV55*1.2</f>
        <v>0</v>
      </c>
      <c r="W55" s="169">
        <f t="shared" ref="W55" si="241">AW55*1.2</f>
        <v>0</v>
      </c>
      <c r="X55" s="171">
        <f t="shared" ref="X55" si="242">AX55*1.2</f>
        <v>0</v>
      </c>
      <c r="Y55" s="94">
        <f t="shared" ref="Y55" si="243">AY55*1.2</f>
        <v>0</v>
      </c>
      <c r="Z55" s="169">
        <f t="shared" ref="Z55" si="244">AZ55*1.2</f>
        <v>0</v>
      </c>
      <c r="AA55" s="169">
        <f t="shared" ref="AA55" si="245">BA55*1.2</f>
        <v>0</v>
      </c>
      <c r="AB55" s="169">
        <f t="shared" ref="AB55" si="246">BB55*1.2</f>
        <v>0</v>
      </c>
      <c r="AC55" s="171">
        <f t="shared" ref="AC55" si="247">BC55*1.2</f>
        <v>0</v>
      </c>
      <c r="AD55" s="273">
        <v>2.9946000000000002</v>
      </c>
      <c r="AE55" s="125">
        <f t="shared" si="22"/>
        <v>3.3338299999999998</v>
      </c>
      <c r="AF55" s="61">
        <f t="shared" si="7"/>
        <v>0</v>
      </c>
      <c r="AG55" s="168">
        <f t="shared" si="23"/>
        <v>0</v>
      </c>
      <c r="AH55" s="61">
        <f t="shared" si="24"/>
        <v>3.3338299999999998</v>
      </c>
      <c r="AI55" s="93">
        <f t="shared" si="8"/>
        <v>0</v>
      </c>
      <c r="AJ55" s="249">
        <v>0</v>
      </c>
      <c r="AK55" s="47">
        <v>0</v>
      </c>
      <c r="AL55" s="47">
        <v>0</v>
      </c>
      <c r="AM55" s="47">
        <v>0</v>
      </c>
      <c r="AN55" s="83">
        <f>AJ55-AK55-AL55-AM55</f>
        <v>0</v>
      </c>
      <c r="AO55" s="327">
        <v>3.3338299999999998</v>
      </c>
      <c r="AP55" s="47">
        <v>0</v>
      </c>
      <c r="AQ55" s="47">
        <v>0</v>
      </c>
      <c r="AR55" s="47">
        <v>3.3338299999999998</v>
      </c>
      <c r="AS55" s="116">
        <f>AO55-AP55-AQ55-AR55</f>
        <v>0</v>
      </c>
      <c r="AT55" s="127">
        <v>0</v>
      </c>
      <c r="AU55" s="47">
        <v>0</v>
      </c>
      <c r="AV55" s="47">
        <v>0</v>
      </c>
      <c r="AW55" s="47">
        <f>AT55</f>
        <v>0</v>
      </c>
      <c r="AX55" s="83">
        <f>AT55-AU55-AV55-AW55</f>
        <v>0</v>
      </c>
      <c r="AY55" s="198">
        <v>0</v>
      </c>
      <c r="AZ55" s="47">
        <v>0</v>
      </c>
      <c r="BA55" s="47">
        <v>0</v>
      </c>
      <c r="BB55" s="47">
        <v>0</v>
      </c>
      <c r="BC55" s="116">
        <f>AY55-AZ55-BA55-BB55</f>
        <v>0</v>
      </c>
      <c r="BD55" s="200" t="s">
        <v>138</v>
      </c>
      <c r="BE55" s="185" t="s">
        <v>141</v>
      </c>
      <c r="BF55" s="33" t="s">
        <v>140</v>
      </c>
    </row>
    <row r="56" spans="1:58" s="146" customFormat="1" ht="51" customHeight="1" x14ac:dyDescent="0.25">
      <c r="A56" s="219" t="s">
        <v>142</v>
      </c>
      <c r="B56" s="220" t="s">
        <v>143</v>
      </c>
      <c r="C56" s="219" t="s">
        <v>76</v>
      </c>
      <c r="D56" s="291">
        <v>1.2989999999999999</v>
      </c>
      <c r="E56" s="137">
        <f t="shared" si="14"/>
        <v>0.39600000000000002</v>
      </c>
      <c r="F56" s="138">
        <f t="shared" si="15"/>
        <v>0</v>
      </c>
      <c r="G56" s="138">
        <f t="shared" si="16"/>
        <v>8.9279999999999984E-2</v>
      </c>
      <c r="H56" s="138">
        <f t="shared" si="17"/>
        <v>0.26904</v>
      </c>
      <c r="I56" s="139">
        <f t="shared" si="17"/>
        <v>3.7680000000000047E-2</v>
      </c>
      <c r="J56" s="114">
        <f t="shared" ref="J56" si="248">J57+J59</f>
        <v>0.39600000000000002</v>
      </c>
      <c r="K56" s="142">
        <f>K57+K59</f>
        <v>0</v>
      </c>
      <c r="L56" s="142">
        <f>L57+L59</f>
        <v>8.9279999999999984E-2</v>
      </c>
      <c r="M56" s="142">
        <f>M57+M59</f>
        <v>0.26904</v>
      </c>
      <c r="N56" s="151">
        <f>N57+N59</f>
        <v>3.7680000000000047E-2</v>
      </c>
      <c r="O56" s="89">
        <f t="shared" ref="O56" si="249">O57+O59</f>
        <v>0</v>
      </c>
      <c r="P56" s="142">
        <f t="shared" ref="P56:X56" si="250">P57+P59</f>
        <v>0</v>
      </c>
      <c r="Q56" s="142">
        <f t="shared" si="250"/>
        <v>0</v>
      </c>
      <c r="R56" s="142">
        <f t="shared" si="250"/>
        <v>0</v>
      </c>
      <c r="S56" s="150">
        <f t="shared" si="250"/>
        <v>0</v>
      </c>
      <c r="T56" s="320">
        <f t="shared" si="250"/>
        <v>0</v>
      </c>
      <c r="U56" s="142">
        <f t="shared" si="250"/>
        <v>0</v>
      </c>
      <c r="V56" s="142">
        <f t="shared" si="250"/>
        <v>0</v>
      </c>
      <c r="W56" s="142">
        <f t="shared" si="250"/>
        <v>0</v>
      </c>
      <c r="X56" s="151">
        <f t="shared" si="250"/>
        <v>0</v>
      </c>
      <c r="Y56" s="173">
        <f t="shared" ref="Y56:AC56" si="251">Y57+Y59</f>
        <v>0</v>
      </c>
      <c r="Z56" s="142">
        <f t="shared" si="251"/>
        <v>0</v>
      </c>
      <c r="AA56" s="142">
        <f t="shared" si="251"/>
        <v>0</v>
      </c>
      <c r="AB56" s="142">
        <f t="shared" si="251"/>
        <v>0</v>
      </c>
      <c r="AC56" s="151">
        <f t="shared" si="251"/>
        <v>0</v>
      </c>
      <c r="AD56" s="264">
        <v>1.0825</v>
      </c>
      <c r="AE56" s="143">
        <f t="shared" si="22"/>
        <v>0.33</v>
      </c>
      <c r="AF56" s="144">
        <f t="shared" si="7"/>
        <v>0</v>
      </c>
      <c r="AG56" s="168">
        <f t="shared" si="23"/>
        <v>7.4399999999999994E-2</v>
      </c>
      <c r="AH56" s="144">
        <f t="shared" si="24"/>
        <v>0.22420000000000001</v>
      </c>
      <c r="AI56" s="145">
        <f t="shared" si="8"/>
        <v>3.1400000000000039E-2</v>
      </c>
      <c r="AJ56" s="249">
        <f t="shared" ref="AJ56" si="252">AJ57+AJ59</f>
        <v>0.33</v>
      </c>
      <c r="AK56" s="142">
        <f>AK57+AK59</f>
        <v>0</v>
      </c>
      <c r="AL56" s="142">
        <f>AL57+AL59</f>
        <v>7.4399999999999994E-2</v>
      </c>
      <c r="AM56" s="142">
        <f>AM57+AM59</f>
        <v>0.22420000000000001</v>
      </c>
      <c r="AN56" s="150">
        <f>AN57+AN59</f>
        <v>3.1400000000000039E-2</v>
      </c>
      <c r="AO56" s="327">
        <f t="shared" ref="AO56:AS56" si="253">AO57+AO59</f>
        <v>0</v>
      </c>
      <c r="AP56" s="142">
        <f t="shared" si="253"/>
        <v>0</v>
      </c>
      <c r="AQ56" s="142">
        <f t="shared" si="253"/>
        <v>0</v>
      </c>
      <c r="AR56" s="142">
        <f t="shared" si="253"/>
        <v>0</v>
      </c>
      <c r="AS56" s="151">
        <f t="shared" si="253"/>
        <v>0</v>
      </c>
      <c r="AT56" s="127">
        <f t="shared" ref="AT56:AX56" si="254">AT57+AT59</f>
        <v>0</v>
      </c>
      <c r="AU56" s="142">
        <f t="shared" si="254"/>
        <v>0</v>
      </c>
      <c r="AV56" s="142">
        <f t="shared" si="254"/>
        <v>0</v>
      </c>
      <c r="AW56" s="142">
        <f t="shared" si="254"/>
        <v>0</v>
      </c>
      <c r="AX56" s="150">
        <f t="shared" si="254"/>
        <v>0</v>
      </c>
      <c r="AY56" s="198">
        <f>AY57+AY59</f>
        <v>0</v>
      </c>
      <c r="AZ56" s="142">
        <f>AZ57+AZ59</f>
        <v>0</v>
      </c>
      <c r="BA56" s="142">
        <f>BA57+BA59</f>
        <v>0</v>
      </c>
      <c r="BB56" s="142">
        <f>BB57+BB59</f>
        <v>0</v>
      </c>
      <c r="BC56" s="151">
        <f>BC57+BC59</f>
        <v>0</v>
      </c>
      <c r="BD56" s="195" t="s">
        <v>142</v>
      </c>
      <c r="BE56" s="182" t="s">
        <v>143</v>
      </c>
      <c r="BF56" s="135" t="s">
        <v>76</v>
      </c>
    </row>
    <row r="57" spans="1:58" s="146" customFormat="1" ht="25.5" x14ac:dyDescent="0.25">
      <c r="A57" s="219" t="s">
        <v>144</v>
      </c>
      <c r="B57" s="220" t="s">
        <v>145</v>
      </c>
      <c r="C57" s="219" t="s">
        <v>76</v>
      </c>
      <c r="D57" s="291">
        <v>1.2989999999999999</v>
      </c>
      <c r="E57" s="137">
        <f t="shared" si="14"/>
        <v>0.39600000000000002</v>
      </c>
      <c r="F57" s="138">
        <f t="shared" si="15"/>
        <v>0</v>
      </c>
      <c r="G57" s="138">
        <f t="shared" si="16"/>
        <v>8.9279999999999984E-2</v>
      </c>
      <c r="H57" s="138">
        <f t="shared" si="17"/>
        <v>0.26904</v>
      </c>
      <c r="I57" s="139">
        <f t="shared" si="17"/>
        <v>3.7680000000000047E-2</v>
      </c>
      <c r="J57" s="114">
        <f t="shared" ref="J57" si="255">J58</f>
        <v>0.39600000000000002</v>
      </c>
      <c r="K57" s="142">
        <f t="shared" ref="K57:O57" si="256">K58</f>
        <v>0</v>
      </c>
      <c r="L57" s="142">
        <f t="shared" si="256"/>
        <v>8.9279999999999984E-2</v>
      </c>
      <c r="M57" s="142">
        <f t="shared" si="256"/>
        <v>0.26904</v>
      </c>
      <c r="N57" s="151">
        <f t="shared" si="256"/>
        <v>3.7680000000000047E-2</v>
      </c>
      <c r="O57" s="89">
        <f t="shared" si="256"/>
        <v>0</v>
      </c>
      <c r="P57" s="142">
        <f t="shared" ref="P57" si="257">P58</f>
        <v>0</v>
      </c>
      <c r="Q57" s="142">
        <f t="shared" ref="Q57" si="258">Q58</f>
        <v>0</v>
      </c>
      <c r="R57" s="142">
        <f t="shared" ref="R57" si="259">R58</f>
        <v>0</v>
      </c>
      <c r="S57" s="150">
        <f t="shared" ref="S57:T57" si="260">S58</f>
        <v>0</v>
      </c>
      <c r="T57" s="320">
        <f t="shared" si="260"/>
        <v>0</v>
      </c>
      <c r="U57" s="142">
        <f t="shared" ref="U57" si="261">U58</f>
        <v>0</v>
      </c>
      <c r="V57" s="142">
        <f t="shared" ref="V57" si="262">V58</f>
        <v>0</v>
      </c>
      <c r="W57" s="142">
        <f t="shared" ref="W57" si="263">W58</f>
        <v>0</v>
      </c>
      <c r="X57" s="151">
        <f t="shared" ref="X57" si="264">X58</f>
        <v>0</v>
      </c>
      <c r="Y57" s="173">
        <f t="shared" ref="Y57" si="265">Y58</f>
        <v>0</v>
      </c>
      <c r="Z57" s="142">
        <f t="shared" ref="Z57" si="266">Z58</f>
        <v>0</v>
      </c>
      <c r="AA57" s="142">
        <f t="shared" ref="AA57" si="267">AA58</f>
        <v>0</v>
      </c>
      <c r="AB57" s="142">
        <f t="shared" ref="AB57" si="268">AB58</f>
        <v>0</v>
      </c>
      <c r="AC57" s="151">
        <f t="shared" ref="AC57" si="269">AC58</f>
        <v>0</v>
      </c>
      <c r="AD57" s="264">
        <v>1.0825</v>
      </c>
      <c r="AE57" s="143">
        <f t="shared" si="22"/>
        <v>0.33</v>
      </c>
      <c r="AF57" s="144">
        <f t="shared" si="7"/>
        <v>0</v>
      </c>
      <c r="AG57" s="168">
        <f t="shared" si="23"/>
        <v>7.4399999999999994E-2</v>
      </c>
      <c r="AH57" s="144">
        <f t="shared" si="24"/>
        <v>0.22420000000000001</v>
      </c>
      <c r="AI57" s="145">
        <f t="shared" si="8"/>
        <v>3.1400000000000039E-2</v>
      </c>
      <c r="AJ57" s="249">
        <f t="shared" ref="AJ57:AS57" si="270">AJ58</f>
        <v>0.33</v>
      </c>
      <c r="AK57" s="142">
        <f t="shared" si="270"/>
        <v>0</v>
      </c>
      <c r="AL57" s="142">
        <f t="shared" si="270"/>
        <v>7.4399999999999994E-2</v>
      </c>
      <c r="AM57" s="142">
        <f t="shared" si="270"/>
        <v>0.22420000000000001</v>
      </c>
      <c r="AN57" s="150">
        <f t="shared" si="270"/>
        <v>3.1400000000000039E-2</v>
      </c>
      <c r="AO57" s="327">
        <f t="shared" si="270"/>
        <v>0</v>
      </c>
      <c r="AP57" s="142">
        <f t="shared" si="270"/>
        <v>0</v>
      </c>
      <c r="AQ57" s="142">
        <f t="shared" si="270"/>
        <v>0</v>
      </c>
      <c r="AR57" s="142">
        <f t="shared" si="270"/>
        <v>0</v>
      </c>
      <c r="AS57" s="151">
        <f t="shared" si="270"/>
        <v>0</v>
      </c>
      <c r="AT57" s="127">
        <f t="shared" ref="AT57:AX57" si="271">AT58</f>
        <v>0</v>
      </c>
      <c r="AU57" s="142">
        <f t="shared" si="271"/>
        <v>0</v>
      </c>
      <c r="AV57" s="142">
        <f t="shared" si="271"/>
        <v>0</v>
      </c>
      <c r="AW57" s="142">
        <f t="shared" si="271"/>
        <v>0</v>
      </c>
      <c r="AX57" s="150">
        <f t="shared" si="271"/>
        <v>0</v>
      </c>
      <c r="AY57" s="198">
        <f>AY58</f>
        <v>0</v>
      </c>
      <c r="AZ57" s="142">
        <f t="shared" ref="AZ57" si="272">AZ58</f>
        <v>0</v>
      </c>
      <c r="BA57" s="142">
        <f t="shared" ref="BA57" si="273">BA58</f>
        <v>0</v>
      </c>
      <c r="BB57" s="142">
        <f t="shared" ref="BB57" si="274">BB58</f>
        <v>0</v>
      </c>
      <c r="BC57" s="151">
        <f t="shared" ref="BC57" si="275">BC58</f>
        <v>0</v>
      </c>
      <c r="BD57" s="195" t="s">
        <v>144</v>
      </c>
      <c r="BE57" s="182" t="s">
        <v>145</v>
      </c>
      <c r="BF57" s="135" t="s">
        <v>76</v>
      </c>
    </row>
    <row r="58" spans="1:58" s="16" customFormat="1" ht="24" customHeight="1" x14ac:dyDescent="0.25">
      <c r="A58" s="211" t="s">
        <v>208</v>
      </c>
      <c r="B58" s="221" t="s">
        <v>147</v>
      </c>
      <c r="C58" s="70" t="s">
        <v>209</v>
      </c>
      <c r="D58" s="161">
        <v>1.2989999999999999</v>
      </c>
      <c r="E58" s="98">
        <f t="shared" si="14"/>
        <v>0.39600000000000002</v>
      </c>
      <c r="F58" s="50">
        <f t="shared" si="15"/>
        <v>0</v>
      </c>
      <c r="G58" s="50">
        <f t="shared" si="16"/>
        <v>8.9279999999999984E-2</v>
      </c>
      <c r="H58" s="50">
        <f t="shared" si="17"/>
        <v>0.26904</v>
      </c>
      <c r="I58" s="102">
        <f t="shared" si="17"/>
        <v>3.7680000000000047E-2</v>
      </c>
      <c r="J58" s="94">
        <f>AJ58*1.2</f>
        <v>0.39600000000000002</v>
      </c>
      <c r="K58" s="169">
        <f>AK58*1.2</f>
        <v>0</v>
      </c>
      <c r="L58" s="169">
        <f t="shared" ref="L58" si="276">AL58*1.2</f>
        <v>8.9279999999999984E-2</v>
      </c>
      <c r="M58" s="169">
        <f t="shared" ref="M58" si="277">AM58*1.2</f>
        <v>0.26904</v>
      </c>
      <c r="N58" s="171">
        <f>AN58*1.2</f>
        <v>3.7680000000000047E-2</v>
      </c>
      <c r="O58" s="94">
        <f t="shared" ref="O58" si="278">AO58*1.2</f>
        <v>0</v>
      </c>
      <c r="P58" s="169">
        <f t="shared" ref="P58" si="279">AP58*1.2</f>
        <v>0</v>
      </c>
      <c r="Q58" s="169">
        <f t="shared" ref="Q58" si="280">AQ58*1.2</f>
        <v>0</v>
      </c>
      <c r="R58" s="169">
        <f t="shared" ref="R58" si="281">AR58*1.2</f>
        <v>0</v>
      </c>
      <c r="S58" s="171">
        <f t="shared" ref="S58" si="282">AS58*1.2</f>
        <v>0</v>
      </c>
      <c r="T58" s="94">
        <f t="shared" ref="T58" si="283">AT58*1.2</f>
        <v>0</v>
      </c>
      <c r="U58" s="169">
        <f t="shared" ref="U58" si="284">AU58*1.2</f>
        <v>0</v>
      </c>
      <c r="V58" s="169">
        <f t="shared" ref="V58" si="285">AV58*1.2</f>
        <v>0</v>
      </c>
      <c r="W58" s="169">
        <f t="shared" ref="W58" si="286">AW58*1.2</f>
        <v>0</v>
      </c>
      <c r="X58" s="171">
        <f t="shared" ref="X58" si="287">AX58*1.2</f>
        <v>0</v>
      </c>
      <c r="Y58" s="94">
        <f t="shared" ref="Y58" si="288">AY58*1.2</f>
        <v>0</v>
      </c>
      <c r="Z58" s="169">
        <f t="shared" ref="Z58" si="289">AZ58*1.2</f>
        <v>0</v>
      </c>
      <c r="AA58" s="169">
        <f t="shared" ref="AA58" si="290">BA58*1.2</f>
        <v>0</v>
      </c>
      <c r="AB58" s="169">
        <f t="shared" ref="AB58" si="291">BB58*1.2</f>
        <v>0</v>
      </c>
      <c r="AC58" s="171">
        <f t="shared" ref="AC58" si="292">BC58*1.2</f>
        <v>0</v>
      </c>
      <c r="AD58" s="265">
        <v>1.0825</v>
      </c>
      <c r="AE58" s="125">
        <f t="shared" si="22"/>
        <v>0.33</v>
      </c>
      <c r="AF58" s="61">
        <f t="shared" si="7"/>
        <v>0</v>
      </c>
      <c r="AG58" s="168">
        <f t="shared" si="23"/>
        <v>7.4399999999999994E-2</v>
      </c>
      <c r="AH58" s="168">
        <f t="shared" si="24"/>
        <v>0.22420000000000001</v>
      </c>
      <c r="AI58" s="93">
        <f t="shared" si="8"/>
        <v>3.1400000000000039E-2</v>
      </c>
      <c r="AJ58" s="249">
        <v>0.33</v>
      </c>
      <c r="AK58" s="42">
        <v>0</v>
      </c>
      <c r="AL58" s="42">
        <v>7.4399999999999994E-2</v>
      </c>
      <c r="AM58" s="42">
        <v>0.22420000000000001</v>
      </c>
      <c r="AN58" s="107">
        <f>AJ58-AK58-AL58-AM58</f>
        <v>3.1400000000000039E-2</v>
      </c>
      <c r="AO58" s="327">
        <v>0</v>
      </c>
      <c r="AP58" s="42">
        <v>0</v>
      </c>
      <c r="AQ58" s="42">
        <v>0</v>
      </c>
      <c r="AR58" s="42">
        <v>0</v>
      </c>
      <c r="AS58" s="116">
        <f>AO58-AP58-AQ58-AR58</f>
        <v>0</v>
      </c>
      <c r="AT58" s="127"/>
      <c r="AU58" s="42">
        <v>0</v>
      </c>
      <c r="AV58" s="42">
        <v>0</v>
      </c>
      <c r="AW58" s="42">
        <v>0</v>
      </c>
      <c r="AX58" s="83">
        <f>AT58-AU58-AV58-AW58</f>
        <v>0</v>
      </c>
      <c r="AY58" s="198"/>
      <c r="AZ58" s="42">
        <v>0</v>
      </c>
      <c r="BA58" s="42">
        <v>0</v>
      </c>
      <c r="BB58" s="42">
        <v>0</v>
      </c>
      <c r="BC58" s="116">
        <f>AY58-AZ58-BA58-BB58</f>
        <v>0</v>
      </c>
      <c r="BD58" s="202" t="s">
        <v>146</v>
      </c>
      <c r="BE58" s="185" t="s">
        <v>147</v>
      </c>
      <c r="BF58" s="34" t="s">
        <v>148</v>
      </c>
    </row>
    <row r="59" spans="1:58" s="16" customFormat="1" ht="38.25" x14ac:dyDescent="0.25">
      <c r="A59" s="222" t="s">
        <v>149</v>
      </c>
      <c r="B59" s="24" t="s">
        <v>150</v>
      </c>
      <c r="C59" s="222" t="s">
        <v>76</v>
      </c>
      <c r="D59" s="161">
        <v>0</v>
      </c>
      <c r="E59" s="98">
        <f t="shared" si="14"/>
        <v>0</v>
      </c>
      <c r="F59" s="50">
        <f t="shared" si="15"/>
        <v>0</v>
      </c>
      <c r="G59" s="50">
        <f t="shared" si="16"/>
        <v>0</v>
      </c>
      <c r="H59" s="50">
        <f t="shared" si="17"/>
        <v>0</v>
      </c>
      <c r="I59" s="102">
        <f t="shared" si="17"/>
        <v>0</v>
      </c>
      <c r="J59" s="114">
        <v>0</v>
      </c>
      <c r="K59" s="42">
        <v>0</v>
      </c>
      <c r="L59" s="42">
        <v>0</v>
      </c>
      <c r="M59" s="42">
        <v>0</v>
      </c>
      <c r="N59" s="172">
        <f t="shared" ref="N59:N60" si="293">J59-K59-L59-M59</f>
        <v>0</v>
      </c>
      <c r="O59" s="89">
        <v>0</v>
      </c>
      <c r="P59" s="42">
        <v>0</v>
      </c>
      <c r="Q59" s="42">
        <v>0</v>
      </c>
      <c r="R59" s="42">
        <v>0</v>
      </c>
      <c r="S59" s="77">
        <v>0</v>
      </c>
      <c r="T59" s="320">
        <v>0</v>
      </c>
      <c r="U59" s="42">
        <v>0</v>
      </c>
      <c r="V59" s="42">
        <v>0</v>
      </c>
      <c r="W59" s="42">
        <v>0</v>
      </c>
      <c r="X59" s="109">
        <v>0</v>
      </c>
      <c r="Y59" s="173">
        <v>0</v>
      </c>
      <c r="Z59" s="42">
        <v>0</v>
      </c>
      <c r="AA59" s="42">
        <v>0</v>
      </c>
      <c r="AB59" s="42">
        <v>0</v>
      </c>
      <c r="AC59" s="109">
        <v>0</v>
      </c>
      <c r="AD59" s="265">
        <v>0</v>
      </c>
      <c r="AE59" s="125">
        <f t="shared" si="22"/>
        <v>0</v>
      </c>
      <c r="AF59" s="61">
        <f t="shared" si="7"/>
        <v>0</v>
      </c>
      <c r="AG59" s="168">
        <f t="shared" si="23"/>
        <v>0</v>
      </c>
      <c r="AH59" s="61">
        <f t="shared" si="24"/>
        <v>0</v>
      </c>
      <c r="AI59" s="93">
        <f t="shared" si="8"/>
        <v>0</v>
      </c>
      <c r="AJ59" s="249">
        <v>0</v>
      </c>
      <c r="AK59" s="42">
        <v>0</v>
      </c>
      <c r="AL59" s="42">
        <v>0</v>
      </c>
      <c r="AM59" s="42">
        <v>0</v>
      </c>
      <c r="AN59" s="107">
        <f t="shared" ref="AN59:AN60" si="294">AJ59-AK59-AL59-AM59</f>
        <v>0</v>
      </c>
      <c r="AO59" s="327">
        <v>0</v>
      </c>
      <c r="AP59" s="42">
        <v>0</v>
      </c>
      <c r="AQ59" s="42">
        <v>0</v>
      </c>
      <c r="AR59" s="42">
        <v>0</v>
      </c>
      <c r="AS59" s="109">
        <v>0</v>
      </c>
      <c r="AT59" s="127">
        <v>0</v>
      </c>
      <c r="AU59" s="42">
        <v>0</v>
      </c>
      <c r="AV59" s="42">
        <v>0</v>
      </c>
      <c r="AW59" s="42">
        <v>0</v>
      </c>
      <c r="AX59" s="77">
        <v>0</v>
      </c>
      <c r="AY59" s="198">
        <v>0</v>
      </c>
      <c r="AZ59" s="42">
        <v>0</v>
      </c>
      <c r="BA59" s="42">
        <v>0</v>
      </c>
      <c r="BB59" s="42">
        <v>0</v>
      </c>
      <c r="BC59" s="116">
        <f>AY59-AZ59-BA59-BB59</f>
        <v>0</v>
      </c>
      <c r="BD59" s="189" t="s">
        <v>149</v>
      </c>
      <c r="BE59" s="176" t="s">
        <v>150</v>
      </c>
      <c r="BF59" s="25" t="s">
        <v>76</v>
      </c>
    </row>
    <row r="60" spans="1:58" s="146" customFormat="1" ht="42" customHeight="1" x14ac:dyDescent="0.25">
      <c r="A60" s="219" t="s">
        <v>151</v>
      </c>
      <c r="B60" s="220" t="s">
        <v>152</v>
      </c>
      <c r="C60" s="219" t="s">
        <v>76</v>
      </c>
      <c r="D60" s="291">
        <v>4.6151999999999997</v>
      </c>
      <c r="E60" s="137">
        <f t="shared" si="14"/>
        <v>0</v>
      </c>
      <c r="F60" s="138">
        <f t="shared" si="15"/>
        <v>0</v>
      </c>
      <c r="G60" s="138">
        <f t="shared" si="16"/>
        <v>0</v>
      </c>
      <c r="H60" s="138">
        <f t="shared" si="17"/>
        <v>0</v>
      </c>
      <c r="I60" s="139">
        <f t="shared" si="17"/>
        <v>0</v>
      </c>
      <c r="J60" s="114">
        <f>SUM(J61:J65)+J70+J71+J72</f>
        <v>0</v>
      </c>
      <c r="K60" s="142">
        <f>SUM(K61:K65)+K70+K71+K72</f>
        <v>0</v>
      </c>
      <c r="L60" s="142">
        <f>SUM(L61:L65)+L70+L71+L72</f>
        <v>0</v>
      </c>
      <c r="M60" s="142">
        <f>SUM(M61:M65)+M70+M71+M72</f>
        <v>0</v>
      </c>
      <c r="N60" s="151">
        <f t="shared" si="293"/>
        <v>0</v>
      </c>
      <c r="O60" s="89">
        <f>SUM(O61:O65)+O70+O71+O72</f>
        <v>0</v>
      </c>
      <c r="P60" s="142">
        <f t="shared" ref="P60:X60" si="295">SUM(P61:P65)+P70+P71+P72</f>
        <v>0</v>
      </c>
      <c r="Q60" s="142">
        <f t="shared" si="295"/>
        <v>0</v>
      </c>
      <c r="R60" s="142">
        <f t="shared" si="295"/>
        <v>0</v>
      </c>
      <c r="S60" s="150">
        <f t="shared" si="295"/>
        <v>0</v>
      </c>
      <c r="T60" s="320">
        <f>SUM(T61:T65)+T70+T71+T72</f>
        <v>0</v>
      </c>
      <c r="U60" s="142">
        <f t="shared" si="295"/>
        <v>0</v>
      </c>
      <c r="V60" s="142">
        <f t="shared" si="295"/>
        <v>0</v>
      </c>
      <c r="W60" s="142">
        <f t="shared" si="295"/>
        <v>0</v>
      </c>
      <c r="X60" s="151">
        <f t="shared" si="295"/>
        <v>0</v>
      </c>
      <c r="Y60" s="173">
        <f t="shared" ref="Y60:AC60" si="296">SUM(Y61:Y65)+Y70+Y71+Y72</f>
        <v>0</v>
      </c>
      <c r="Z60" s="142">
        <f t="shared" si="296"/>
        <v>0</v>
      </c>
      <c r="AA60" s="142">
        <f t="shared" si="296"/>
        <v>0</v>
      </c>
      <c r="AB60" s="142">
        <f t="shared" si="296"/>
        <v>0</v>
      </c>
      <c r="AC60" s="151">
        <f t="shared" si="296"/>
        <v>0</v>
      </c>
      <c r="AD60" s="264">
        <v>3.8460000000000001</v>
      </c>
      <c r="AE60" s="143">
        <f t="shared" si="22"/>
        <v>0</v>
      </c>
      <c r="AF60" s="144">
        <f t="shared" si="7"/>
        <v>0</v>
      </c>
      <c r="AG60" s="168">
        <f t="shared" si="23"/>
        <v>0</v>
      </c>
      <c r="AH60" s="144">
        <f t="shared" si="24"/>
        <v>0</v>
      </c>
      <c r="AI60" s="145">
        <f t="shared" si="8"/>
        <v>0</v>
      </c>
      <c r="AJ60" s="249">
        <f>SUM(AJ61:AJ65)+AJ70+AJ71+AJ72</f>
        <v>0</v>
      </c>
      <c r="AK60" s="142">
        <f>SUM(AK61:AK65)+AK70+AK71+AK72</f>
        <v>0</v>
      </c>
      <c r="AL60" s="142">
        <f>SUM(AL61:AL65)+AL70+AL71+AL72</f>
        <v>0</v>
      </c>
      <c r="AM60" s="142">
        <f>SUM(AM61:AM65)+AM70+AM71+AM72</f>
        <v>0</v>
      </c>
      <c r="AN60" s="150">
        <f t="shared" si="294"/>
        <v>0</v>
      </c>
      <c r="AO60" s="327">
        <f>SUM(AO61:AO65)+AO70+AO71+AO72</f>
        <v>0</v>
      </c>
      <c r="AP60" s="142">
        <f t="shared" ref="AP60:AS60" si="297">SUM(AP61:AP65)+AP70+AP71+AP72</f>
        <v>0</v>
      </c>
      <c r="AQ60" s="142">
        <f t="shared" si="297"/>
        <v>0</v>
      </c>
      <c r="AR60" s="142">
        <f t="shared" si="297"/>
        <v>0</v>
      </c>
      <c r="AS60" s="151">
        <f t="shared" si="297"/>
        <v>0</v>
      </c>
      <c r="AT60" s="127">
        <f>SUM(AT61:AT65)+AT70+AT71+AT72</f>
        <v>0</v>
      </c>
      <c r="AU60" s="142">
        <f t="shared" ref="AU60:AX60" si="298">SUM(AU61:AU65)+AU70+AU71+AU72</f>
        <v>0</v>
      </c>
      <c r="AV60" s="142">
        <f t="shared" si="298"/>
        <v>0</v>
      </c>
      <c r="AW60" s="142">
        <f t="shared" si="298"/>
        <v>0</v>
      </c>
      <c r="AX60" s="150">
        <f t="shared" si="298"/>
        <v>0</v>
      </c>
      <c r="AY60" s="198">
        <f>SUM(AY61:AY65)+AY70+AY71+AY72</f>
        <v>0</v>
      </c>
      <c r="AZ60" s="142">
        <f>SUM(AZ61:AZ65)+AZ70+AZ71+AZ72</f>
        <v>0</v>
      </c>
      <c r="BA60" s="142">
        <f>SUM(BA61:BA65)+BA70+BA71+BA72</f>
        <v>0</v>
      </c>
      <c r="BB60" s="142">
        <f>SUM(BB61:BB65)+BB70+BB71+BB72</f>
        <v>0</v>
      </c>
      <c r="BC60" s="151">
        <f>SUM(BC61:BC65)+BC70+BC71+BC72</f>
        <v>0</v>
      </c>
      <c r="BD60" s="195" t="s">
        <v>151</v>
      </c>
      <c r="BE60" s="182" t="s">
        <v>152</v>
      </c>
      <c r="BF60" s="135" t="s">
        <v>76</v>
      </c>
    </row>
    <row r="61" spans="1:58" s="16" customFormat="1" ht="38.25" hidden="1" outlineLevel="1" x14ac:dyDescent="0.25">
      <c r="A61" s="222" t="s">
        <v>153</v>
      </c>
      <c r="B61" s="24" t="s">
        <v>154</v>
      </c>
      <c r="C61" s="222" t="s">
        <v>76</v>
      </c>
      <c r="D61" s="161">
        <v>0</v>
      </c>
      <c r="E61" s="98">
        <f t="shared" si="14"/>
        <v>0</v>
      </c>
      <c r="F61" s="50">
        <f t="shared" si="15"/>
        <v>0</v>
      </c>
      <c r="G61" s="50">
        <f t="shared" si="16"/>
        <v>0</v>
      </c>
      <c r="H61" s="50">
        <f t="shared" si="17"/>
        <v>0</v>
      </c>
      <c r="I61" s="102">
        <f t="shared" si="17"/>
        <v>0</v>
      </c>
      <c r="J61" s="114">
        <v>0</v>
      </c>
      <c r="K61" s="42">
        <v>0</v>
      </c>
      <c r="L61" s="42">
        <v>0</v>
      </c>
      <c r="M61" s="42">
        <v>0</v>
      </c>
      <c r="N61" s="109">
        <v>0</v>
      </c>
      <c r="O61" s="89">
        <v>0</v>
      </c>
      <c r="P61" s="42">
        <v>0</v>
      </c>
      <c r="Q61" s="42">
        <v>0</v>
      </c>
      <c r="R61" s="42">
        <v>0</v>
      </c>
      <c r="S61" s="77">
        <v>0</v>
      </c>
      <c r="T61" s="320">
        <v>0</v>
      </c>
      <c r="U61" s="42">
        <v>0</v>
      </c>
      <c r="V61" s="42">
        <v>0</v>
      </c>
      <c r="W61" s="42">
        <v>0</v>
      </c>
      <c r="X61" s="109">
        <v>0</v>
      </c>
      <c r="Y61" s="173">
        <v>0</v>
      </c>
      <c r="Z61" s="42">
        <v>0</v>
      </c>
      <c r="AA61" s="42">
        <v>0</v>
      </c>
      <c r="AB61" s="42">
        <v>0</v>
      </c>
      <c r="AC61" s="109">
        <v>0</v>
      </c>
      <c r="AD61" s="265">
        <v>0</v>
      </c>
      <c r="AE61" s="125">
        <f t="shared" si="22"/>
        <v>0</v>
      </c>
      <c r="AF61" s="61">
        <f t="shared" si="7"/>
        <v>0</v>
      </c>
      <c r="AG61" s="168">
        <f t="shared" si="23"/>
        <v>0</v>
      </c>
      <c r="AH61" s="61">
        <f t="shared" si="24"/>
        <v>0</v>
      </c>
      <c r="AI61" s="93">
        <f t="shared" si="8"/>
        <v>0</v>
      </c>
      <c r="AJ61" s="249">
        <v>0</v>
      </c>
      <c r="AK61" s="42">
        <v>0</v>
      </c>
      <c r="AL61" s="42">
        <v>0</v>
      </c>
      <c r="AM61" s="42">
        <v>0</v>
      </c>
      <c r="AN61" s="77">
        <v>0</v>
      </c>
      <c r="AO61" s="327">
        <v>0</v>
      </c>
      <c r="AP61" s="42">
        <v>0</v>
      </c>
      <c r="AQ61" s="42">
        <v>0</v>
      </c>
      <c r="AR61" s="42">
        <v>0</v>
      </c>
      <c r="AS61" s="109">
        <v>0</v>
      </c>
      <c r="AT61" s="127">
        <v>0</v>
      </c>
      <c r="AU61" s="42">
        <v>0</v>
      </c>
      <c r="AV61" s="42">
        <v>0</v>
      </c>
      <c r="AW61" s="42">
        <v>0</v>
      </c>
      <c r="AX61" s="77">
        <v>0</v>
      </c>
      <c r="AY61" s="330">
        <v>0</v>
      </c>
      <c r="AZ61" s="42">
        <v>0</v>
      </c>
      <c r="BA61" s="42">
        <v>0</v>
      </c>
      <c r="BB61" s="42">
        <v>0</v>
      </c>
      <c r="BC61" s="109">
        <v>0</v>
      </c>
      <c r="BD61" s="189" t="s">
        <v>153</v>
      </c>
      <c r="BE61" s="176" t="s">
        <v>154</v>
      </c>
      <c r="BF61" s="25" t="s">
        <v>76</v>
      </c>
    </row>
    <row r="62" spans="1:58" s="16" customFormat="1" ht="25.5" hidden="1" outlineLevel="1" x14ac:dyDescent="0.25">
      <c r="A62" s="222" t="s">
        <v>155</v>
      </c>
      <c r="B62" s="24" t="s">
        <v>156</v>
      </c>
      <c r="C62" s="222" t="s">
        <v>76</v>
      </c>
      <c r="D62" s="161">
        <v>0</v>
      </c>
      <c r="E62" s="98">
        <f t="shared" si="14"/>
        <v>0</v>
      </c>
      <c r="F62" s="50">
        <f t="shared" si="15"/>
        <v>0</v>
      </c>
      <c r="G62" s="50">
        <f t="shared" si="16"/>
        <v>0</v>
      </c>
      <c r="H62" s="50">
        <f t="shared" si="17"/>
        <v>0</v>
      </c>
      <c r="I62" s="102">
        <f t="shared" si="17"/>
        <v>0</v>
      </c>
      <c r="J62" s="114">
        <v>0</v>
      </c>
      <c r="K62" s="42">
        <v>0</v>
      </c>
      <c r="L62" s="42">
        <v>0</v>
      </c>
      <c r="M62" s="42">
        <v>0</v>
      </c>
      <c r="N62" s="109">
        <v>0</v>
      </c>
      <c r="O62" s="89">
        <v>0</v>
      </c>
      <c r="P62" s="42">
        <v>0</v>
      </c>
      <c r="Q62" s="42">
        <v>0</v>
      </c>
      <c r="R62" s="42">
        <v>0</v>
      </c>
      <c r="S62" s="77">
        <v>0</v>
      </c>
      <c r="T62" s="320">
        <v>0</v>
      </c>
      <c r="U62" s="42">
        <v>0</v>
      </c>
      <c r="V62" s="42">
        <v>0</v>
      </c>
      <c r="W62" s="42">
        <v>0</v>
      </c>
      <c r="X62" s="109">
        <v>0</v>
      </c>
      <c r="Y62" s="173">
        <v>0</v>
      </c>
      <c r="Z62" s="42">
        <v>0</v>
      </c>
      <c r="AA62" s="42">
        <v>0</v>
      </c>
      <c r="AB62" s="42">
        <v>0</v>
      </c>
      <c r="AC62" s="109">
        <v>0</v>
      </c>
      <c r="AD62" s="265">
        <v>0</v>
      </c>
      <c r="AE62" s="125">
        <f t="shared" si="22"/>
        <v>0</v>
      </c>
      <c r="AF62" s="61">
        <f t="shared" si="7"/>
        <v>0</v>
      </c>
      <c r="AG62" s="168">
        <f t="shared" si="23"/>
        <v>0</v>
      </c>
      <c r="AH62" s="61">
        <f t="shared" si="24"/>
        <v>0</v>
      </c>
      <c r="AI62" s="93">
        <f t="shared" si="8"/>
        <v>0</v>
      </c>
      <c r="AJ62" s="249">
        <v>0</v>
      </c>
      <c r="AK62" s="42">
        <v>0</v>
      </c>
      <c r="AL62" s="42">
        <v>0</v>
      </c>
      <c r="AM62" s="42">
        <v>0</v>
      </c>
      <c r="AN62" s="77">
        <v>0</v>
      </c>
      <c r="AO62" s="327">
        <v>0</v>
      </c>
      <c r="AP62" s="42">
        <v>0</v>
      </c>
      <c r="AQ62" s="42">
        <v>0</v>
      </c>
      <c r="AR62" s="42">
        <v>0</v>
      </c>
      <c r="AS62" s="109">
        <v>0</v>
      </c>
      <c r="AT62" s="127">
        <v>0</v>
      </c>
      <c r="AU62" s="42">
        <v>0</v>
      </c>
      <c r="AV62" s="42">
        <v>0</v>
      </c>
      <c r="AW62" s="42">
        <v>0</v>
      </c>
      <c r="AX62" s="77">
        <v>0</v>
      </c>
      <c r="AY62" s="330">
        <v>0</v>
      </c>
      <c r="AZ62" s="42">
        <v>0</v>
      </c>
      <c r="BA62" s="42">
        <v>0</v>
      </c>
      <c r="BB62" s="42">
        <v>0</v>
      </c>
      <c r="BC62" s="109">
        <v>0</v>
      </c>
      <c r="BD62" s="189" t="s">
        <v>155</v>
      </c>
      <c r="BE62" s="176" t="s">
        <v>156</v>
      </c>
      <c r="BF62" s="25" t="s">
        <v>76</v>
      </c>
    </row>
    <row r="63" spans="1:58" s="16" customFormat="1" ht="25.5" hidden="1" outlineLevel="1" x14ac:dyDescent="0.25">
      <c r="A63" s="222" t="s">
        <v>157</v>
      </c>
      <c r="B63" s="24" t="s">
        <v>158</v>
      </c>
      <c r="C63" s="222" t="s">
        <v>76</v>
      </c>
      <c r="D63" s="161">
        <v>0</v>
      </c>
      <c r="E63" s="98">
        <f t="shared" si="14"/>
        <v>0</v>
      </c>
      <c r="F63" s="50">
        <f t="shared" si="15"/>
        <v>0</v>
      </c>
      <c r="G63" s="50">
        <f t="shared" si="16"/>
        <v>0</v>
      </c>
      <c r="H63" s="50">
        <f t="shared" si="17"/>
        <v>0</v>
      </c>
      <c r="I63" s="102">
        <f t="shared" si="17"/>
        <v>0</v>
      </c>
      <c r="J63" s="114">
        <v>0</v>
      </c>
      <c r="K63" s="42">
        <v>0</v>
      </c>
      <c r="L63" s="42">
        <v>0</v>
      </c>
      <c r="M63" s="42">
        <v>0</v>
      </c>
      <c r="N63" s="109">
        <v>0</v>
      </c>
      <c r="O63" s="89">
        <v>0</v>
      </c>
      <c r="P63" s="42">
        <v>0</v>
      </c>
      <c r="Q63" s="42">
        <v>0</v>
      </c>
      <c r="R63" s="42">
        <v>0</v>
      </c>
      <c r="S63" s="77">
        <v>0</v>
      </c>
      <c r="T63" s="320">
        <v>0</v>
      </c>
      <c r="U63" s="42">
        <v>0</v>
      </c>
      <c r="V63" s="42">
        <v>0</v>
      </c>
      <c r="W63" s="42">
        <v>0</v>
      </c>
      <c r="X63" s="109">
        <v>0</v>
      </c>
      <c r="Y63" s="173">
        <v>0</v>
      </c>
      <c r="Z63" s="42">
        <v>0</v>
      </c>
      <c r="AA63" s="42">
        <v>0</v>
      </c>
      <c r="AB63" s="42">
        <v>0</v>
      </c>
      <c r="AC63" s="109">
        <v>0</v>
      </c>
      <c r="AD63" s="265">
        <v>0</v>
      </c>
      <c r="AE63" s="125">
        <f t="shared" si="22"/>
        <v>0</v>
      </c>
      <c r="AF63" s="61">
        <f t="shared" si="7"/>
        <v>0</v>
      </c>
      <c r="AG63" s="168">
        <f t="shared" si="23"/>
        <v>0</v>
      </c>
      <c r="AH63" s="61">
        <f t="shared" si="24"/>
        <v>0</v>
      </c>
      <c r="AI63" s="93">
        <f t="shared" si="8"/>
        <v>0</v>
      </c>
      <c r="AJ63" s="249">
        <v>0</v>
      </c>
      <c r="AK63" s="42">
        <v>0</v>
      </c>
      <c r="AL63" s="42">
        <v>0</v>
      </c>
      <c r="AM63" s="42">
        <v>0</v>
      </c>
      <c r="AN63" s="77">
        <v>0</v>
      </c>
      <c r="AO63" s="327">
        <v>0</v>
      </c>
      <c r="AP63" s="42">
        <v>0</v>
      </c>
      <c r="AQ63" s="42">
        <v>0</v>
      </c>
      <c r="AR63" s="42">
        <v>0</v>
      </c>
      <c r="AS63" s="109">
        <v>0</v>
      </c>
      <c r="AT63" s="127">
        <v>0</v>
      </c>
      <c r="AU63" s="42">
        <v>0</v>
      </c>
      <c r="AV63" s="42">
        <v>0</v>
      </c>
      <c r="AW63" s="42">
        <v>0</v>
      </c>
      <c r="AX63" s="77">
        <v>0</v>
      </c>
      <c r="AY63" s="330">
        <v>0</v>
      </c>
      <c r="AZ63" s="42">
        <v>0</v>
      </c>
      <c r="BA63" s="42">
        <v>0</v>
      </c>
      <c r="BB63" s="42">
        <v>0</v>
      </c>
      <c r="BC63" s="109">
        <v>0</v>
      </c>
      <c r="BD63" s="189" t="s">
        <v>157</v>
      </c>
      <c r="BE63" s="176" t="s">
        <v>158</v>
      </c>
      <c r="BF63" s="25" t="s">
        <v>76</v>
      </c>
    </row>
    <row r="64" spans="1:58" s="16" customFormat="1" ht="38.25" hidden="1" outlineLevel="1" x14ac:dyDescent="0.25">
      <c r="A64" s="222" t="s">
        <v>159</v>
      </c>
      <c r="B64" s="24" t="s">
        <v>160</v>
      </c>
      <c r="C64" s="222" t="s">
        <v>76</v>
      </c>
      <c r="D64" s="161">
        <v>0</v>
      </c>
      <c r="E64" s="98">
        <f t="shared" si="14"/>
        <v>0</v>
      </c>
      <c r="F64" s="50">
        <f t="shared" si="15"/>
        <v>0</v>
      </c>
      <c r="G64" s="50">
        <f t="shared" si="16"/>
        <v>0</v>
      </c>
      <c r="H64" s="50">
        <f t="shared" si="17"/>
        <v>0</v>
      </c>
      <c r="I64" s="102">
        <f t="shared" si="17"/>
        <v>0</v>
      </c>
      <c r="J64" s="114">
        <v>0</v>
      </c>
      <c r="K64" s="42">
        <v>0</v>
      </c>
      <c r="L64" s="42">
        <v>0</v>
      </c>
      <c r="M64" s="42">
        <v>0</v>
      </c>
      <c r="N64" s="109">
        <v>0</v>
      </c>
      <c r="O64" s="89">
        <v>0</v>
      </c>
      <c r="P64" s="42">
        <v>0</v>
      </c>
      <c r="Q64" s="42">
        <v>0</v>
      </c>
      <c r="R64" s="42">
        <v>0</v>
      </c>
      <c r="S64" s="77">
        <v>0</v>
      </c>
      <c r="T64" s="320">
        <v>0</v>
      </c>
      <c r="U64" s="42">
        <v>0</v>
      </c>
      <c r="V64" s="42">
        <v>0</v>
      </c>
      <c r="W64" s="42">
        <v>0</v>
      </c>
      <c r="X64" s="109">
        <v>0</v>
      </c>
      <c r="Y64" s="173">
        <v>0</v>
      </c>
      <c r="Z64" s="42">
        <v>0</v>
      </c>
      <c r="AA64" s="42">
        <v>0</v>
      </c>
      <c r="AB64" s="42">
        <v>0</v>
      </c>
      <c r="AC64" s="109">
        <v>0</v>
      </c>
      <c r="AD64" s="265">
        <v>0</v>
      </c>
      <c r="AE64" s="125">
        <f t="shared" si="22"/>
        <v>0</v>
      </c>
      <c r="AF64" s="61">
        <f t="shared" si="7"/>
        <v>0</v>
      </c>
      <c r="AG64" s="168">
        <f t="shared" si="23"/>
        <v>0</v>
      </c>
      <c r="AH64" s="61">
        <f t="shared" si="24"/>
        <v>0</v>
      </c>
      <c r="AI64" s="93">
        <f t="shared" si="8"/>
        <v>0</v>
      </c>
      <c r="AJ64" s="249">
        <v>0</v>
      </c>
      <c r="AK64" s="42">
        <v>0</v>
      </c>
      <c r="AL64" s="42">
        <v>0</v>
      </c>
      <c r="AM64" s="42">
        <v>0</v>
      </c>
      <c r="AN64" s="77">
        <v>0</v>
      </c>
      <c r="AO64" s="327">
        <v>0</v>
      </c>
      <c r="AP64" s="42">
        <v>0</v>
      </c>
      <c r="AQ64" s="42">
        <v>0</v>
      </c>
      <c r="AR64" s="42">
        <v>0</v>
      </c>
      <c r="AS64" s="109">
        <v>0</v>
      </c>
      <c r="AT64" s="127">
        <v>0</v>
      </c>
      <c r="AU64" s="42">
        <v>0</v>
      </c>
      <c r="AV64" s="42">
        <v>0</v>
      </c>
      <c r="AW64" s="42">
        <v>0</v>
      </c>
      <c r="AX64" s="77">
        <v>0</v>
      </c>
      <c r="AY64" s="330">
        <v>0</v>
      </c>
      <c r="AZ64" s="42">
        <v>0</v>
      </c>
      <c r="BA64" s="42">
        <v>0</v>
      </c>
      <c r="BB64" s="42">
        <v>0</v>
      </c>
      <c r="BC64" s="109">
        <v>0</v>
      </c>
      <c r="BD64" s="189" t="s">
        <v>159</v>
      </c>
      <c r="BE64" s="176" t="s">
        <v>160</v>
      </c>
      <c r="BF64" s="25" t="s">
        <v>76</v>
      </c>
    </row>
    <row r="65" spans="1:58" s="16" customFormat="1" ht="38.25" collapsed="1" x14ac:dyDescent="0.25">
      <c r="A65" s="215" t="s">
        <v>161</v>
      </c>
      <c r="B65" s="223" t="s">
        <v>162</v>
      </c>
      <c r="C65" s="215" t="s">
        <v>76</v>
      </c>
      <c r="D65" s="292">
        <v>4.6151999999999997</v>
      </c>
      <c r="E65" s="98">
        <f t="shared" si="14"/>
        <v>0</v>
      </c>
      <c r="F65" s="67">
        <f t="shared" si="15"/>
        <v>0</v>
      </c>
      <c r="G65" s="67">
        <f t="shared" si="16"/>
        <v>0</v>
      </c>
      <c r="H65" s="67">
        <f t="shared" si="17"/>
        <v>0</v>
      </c>
      <c r="I65" s="106">
        <f t="shared" si="17"/>
        <v>0</v>
      </c>
      <c r="J65" s="114">
        <f t="shared" ref="J65" si="299">J66</f>
        <v>0</v>
      </c>
      <c r="K65" s="46">
        <f t="shared" ref="K65:O65" si="300">K66</f>
        <v>0</v>
      </c>
      <c r="L65" s="46">
        <f t="shared" si="300"/>
        <v>0</v>
      </c>
      <c r="M65" s="46">
        <f t="shared" si="300"/>
        <v>0</v>
      </c>
      <c r="N65" s="247">
        <f t="shared" si="300"/>
        <v>0</v>
      </c>
      <c r="O65" s="89">
        <f t="shared" si="300"/>
        <v>0</v>
      </c>
      <c r="P65" s="46">
        <f t="shared" ref="P65" si="301">P66</f>
        <v>0</v>
      </c>
      <c r="Q65" s="46">
        <f t="shared" ref="Q65" si="302">Q66</f>
        <v>0</v>
      </c>
      <c r="R65" s="46">
        <f t="shared" ref="R65" si="303">R66</f>
        <v>0</v>
      </c>
      <c r="S65" s="84">
        <f t="shared" ref="S65:T65" si="304">S66</f>
        <v>0</v>
      </c>
      <c r="T65" s="320">
        <f t="shared" si="304"/>
        <v>0</v>
      </c>
      <c r="U65" s="46">
        <f t="shared" ref="U65" si="305">U66</f>
        <v>0</v>
      </c>
      <c r="V65" s="46">
        <f t="shared" ref="V65" si="306">V66</f>
        <v>0</v>
      </c>
      <c r="W65" s="46">
        <f t="shared" ref="W65" si="307">W66</f>
        <v>0</v>
      </c>
      <c r="X65" s="117">
        <f t="shared" ref="X65" si="308">X66</f>
        <v>0</v>
      </c>
      <c r="Y65" s="173">
        <f t="shared" ref="Y65" si="309">Y66</f>
        <v>0</v>
      </c>
      <c r="Z65" s="46">
        <f t="shared" ref="Z65" si="310">Z66</f>
        <v>0</v>
      </c>
      <c r="AA65" s="46">
        <f t="shared" ref="AA65" si="311">AA66</f>
        <v>0</v>
      </c>
      <c r="AB65" s="46">
        <f t="shared" ref="AB65" si="312">AB66</f>
        <v>0</v>
      </c>
      <c r="AC65" s="117">
        <f t="shared" ref="AC65" si="313">AC66</f>
        <v>0</v>
      </c>
      <c r="AD65" s="274">
        <v>3.8460000000000001</v>
      </c>
      <c r="AE65" s="125">
        <f t="shared" si="22"/>
        <v>0</v>
      </c>
      <c r="AF65" s="61">
        <f t="shared" si="7"/>
        <v>0</v>
      </c>
      <c r="AG65" s="168">
        <f t="shared" si="23"/>
        <v>0</v>
      </c>
      <c r="AH65" s="61">
        <f t="shared" si="24"/>
        <v>0</v>
      </c>
      <c r="AI65" s="93">
        <f t="shared" si="8"/>
        <v>0</v>
      </c>
      <c r="AJ65" s="249">
        <f t="shared" ref="AJ65:AS65" si="314">AJ66</f>
        <v>0</v>
      </c>
      <c r="AK65" s="46">
        <f t="shared" si="314"/>
        <v>0</v>
      </c>
      <c r="AL65" s="46">
        <f t="shared" si="314"/>
        <v>0</v>
      </c>
      <c r="AM65" s="46">
        <f t="shared" si="314"/>
        <v>0</v>
      </c>
      <c r="AN65" s="315">
        <f t="shared" si="314"/>
        <v>0</v>
      </c>
      <c r="AO65" s="327">
        <f t="shared" si="314"/>
        <v>0</v>
      </c>
      <c r="AP65" s="46">
        <f t="shared" si="314"/>
        <v>0</v>
      </c>
      <c r="AQ65" s="46">
        <f t="shared" si="314"/>
        <v>0</v>
      </c>
      <c r="AR65" s="46">
        <f t="shared" si="314"/>
        <v>0</v>
      </c>
      <c r="AS65" s="117">
        <f t="shared" si="314"/>
        <v>0</v>
      </c>
      <c r="AT65" s="127">
        <f t="shared" ref="AT65:AX65" si="315">AT66</f>
        <v>0</v>
      </c>
      <c r="AU65" s="46">
        <f t="shared" si="315"/>
        <v>0</v>
      </c>
      <c r="AV65" s="46">
        <f t="shared" si="315"/>
        <v>0</v>
      </c>
      <c r="AW65" s="46">
        <f t="shared" si="315"/>
        <v>0</v>
      </c>
      <c r="AX65" s="84">
        <f t="shared" si="315"/>
        <v>0</v>
      </c>
      <c r="AY65" s="198">
        <f>AY66</f>
        <v>0</v>
      </c>
      <c r="AZ65" s="46">
        <f t="shared" ref="AZ65" si="316">AZ66</f>
        <v>0</v>
      </c>
      <c r="BA65" s="46">
        <f t="shared" ref="BA65" si="317">BA66</f>
        <v>0</v>
      </c>
      <c r="BB65" s="46">
        <f t="shared" ref="BB65" si="318">BB66</f>
        <v>0</v>
      </c>
      <c r="BC65" s="117">
        <f t="shared" ref="BC65" si="319">BC66</f>
        <v>0</v>
      </c>
      <c r="BD65" s="199" t="s">
        <v>161</v>
      </c>
      <c r="BE65" s="186" t="s">
        <v>162</v>
      </c>
      <c r="BF65" s="31" t="s">
        <v>76</v>
      </c>
    </row>
    <row r="66" spans="1:58" s="362" customFormat="1" ht="46.5" customHeight="1" x14ac:dyDescent="0.25">
      <c r="A66" s="347" t="s">
        <v>163</v>
      </c>
      <c r="B66" s="348" t="s">
        <v>213</v>
      </c>
      <c r="C66" s="349" t="s">
        <v>165</v>
      </c>
      <c r="D66" s="350">
        <v>4.6151999999999997</v>
      </c>
      <c r="E66" s="351">
        <f t="shared" si="14"/>
        <v>0</v>
      </c>
      <c r="F66" s="352">
        <f t="shared" si="15"/>
        <v>0</v>
      </c>
      <c r="G66" s="353">
        <f t="shared" si="16"/>
        <v>0</v>
      </c>
      <c r="H66" s="352">
        <f t="shared" si="17"/>
        <v>0</v>
      </c>
      <c r="I66" s="354">
        <f t="shared" si="17"/>
        <v>0</v>
      </c>
      <c r="J66" s="355">
        <f>SUM(K66:N66)</f>
        <v>0</v>
      </c>
      <c r="K66" s="356">
        <f>SUM(K67:K69)</f>
        <v>0</v>
      </c>
      <c r="L66" s="356">
        <f t="shared" ref="L66" si="320">SUM(L67:L69)</f>
        <v>0</v>
      </c>
      <c r="M66" s="357">
        <f t="shared" ref="M66" si="321">SUM(M67:M69)</f>
        <v>0</v>
      </c>
      <c r="N66" s="358">
        <f>SUM(N67:N69)</f>
        <v>0</v>
      </c>
      <c r="O66" s="355">
        <f>SUM(P66:S66)</f>
        <v>0</v>
      </c>
      <c r="P66" s="356">
        <f>SUM(P67:P69)</f>
        <v>0</v>
      </c>
      <c r="Q66" s="356">
        <f t="shared" ref="Q66" si="322">SUM(Q67:Q69)</f>
        <v>0</v>
      </c>
      <c r="R66" s="356">
        <f t="shared" ref="R66" si="323">SUM(R67:R69)</f>
        <v>0</v>
      </c>
      <c r="S66" s="358">
        <f>SUM(S67:S69)</f>
        <v>0</v>
      </c>
      <c r="T66" s="355">
        <f>SUM(U66:X66)</f>
        <v>0</v>
      </c>
      <c r="U66" s="356">
        <f>SUM(U67:U69)</f>
        <v>0</v>
      </c>
      <c r="V66" s="356">
        <f t="shared" ref="V66" si="324">SUM(V67:V69)</f>
        <v>0</v>
      </c>
      <c r="W66" s="356">
        <f t="shared" ref="W66" si="325">SUM(W67:W69)</f>
        <v>0</v>
      </c>
      <c r="X66" s="358">
        <f>SUM(X67:X69)</f>
        <v>0</v>
      </c>
      <c r="Y66" s="355">
        <f>SUM(Z66:AC66)</f>
        <v>0</v>
      </c>
      <c r="Z66" s="356">
        <f>SUM(Z67:Z69)</f>
        <v>0</v>
      </c>
      <c r="AA66" s="356">
        <f t="shared" ref="AA66" si="326">SUM(AA67:AA69)</f>
        <v>0</v>
      </c>
      <c r="AB66" s="356">
        <f t="shared" ref="AB66" si="327">SUM(AB67:AB69)</f>
        <v>0</v>
      </c>
      <c r="AC66" s="358">
        <f>SUM(AC67:AC69)</f>
        <v>0</v>
      </c>
      <c r="AD66" s="359">
        <v>3.8460000000000001</v>
      </c>
      <c r="AE66" s="351">
        <f t="shared" si="22"/>
        <v>0</v>
      </c>
      <c r="AF66" s="352">
        <f t="shared" si="7"/>
        <v>0</v>
      </c>
      <c r="AG66" s="353">
        <f t="shared" si="23"/>
        <v>0</v>
      </c>
      <c r="AH66" s="352">
        <f t="shared" si="24"/>
        <v>0</v>
      </c>
      <c r="AI66" s="354">
        <f t="shared" si="8"/>
        <v>0</v>
      </c>
      <c r="AJ66" s="355">
        <f>SUM(AK66:AN66)</f>
        <v>0</v>
      </c>
      <c r="AK66" s="356">
        <f>SUM(AK67:AK69)</f>
        <v>0</v>
      </c>
      <c r="AL66" s="356">
        <f t="shared" ref="AL66:AM66" si="328">SUM(AL67:AL69)</f>
        <v>0</v>
      </c>
      <c r="AM66" s="357">
        <f t="shared" si="328"/>
        <v>0</v>
      </c>
      <c r="AN66" s="358">
        <f>SUM(AN67:AN69)</f>
        <v>0</v>
      </c>
      <c r="AO66" s="355">
        <f>SUM(AP66:AS66)</f>
        <v>0</v>
      </c>
      <c r="AP66" s="356">
        <f>SUM(AP67:AP69)</f>
        <v>0</v>
      </c>
      <c r="AQ66" s="356">
        <f t="shared" ref="AQ66" si="329">SUM(AQ67:AQ69)</f>
        <v>0</v>
      </c>
      <c r="AR66" s="356">
        <f t="shared" ref="AR66" si="330">SUM(AR67:AR69)</f>
        <v>0</v>
      </c>
      <c r="AS66" s="358">
        <f>SUM(AS67:AS69)</f>
        <v>0</v>
      </c>
      <c r="AT66" s="355">
        <f>SUM(AU66:AX66)</f>
        <v>0</v>
      </c>
      <c r="AU66" s="356">
        <f>SUM(AU67:AU69)</f>
        <v>0</v>
      </c>
      <c r="AV66" s="356">
        <f t="shared" ref="AV66" si="331">SUM(AV67:AV69)</f>
        <v>0</v>
      </c>
      <c r="AW66" s="356">
        <f t="shared" ref="AW66" si="332">SUM(AW67:AW69)</f>
        <v>0</v>
      </c>
      <c r="AX66" s="358">
        <f>SUM(AX67:AX69)</f>
        <v>0</v>
      </c>
      <c r="AY66" s="355">
        <f>SUM(AZ66:BC66)</f>
        <v>0</v>
      </c>
      <c r="AZ66" s="356">
        <f>SUM(AZ67:AZ69)</f>
        <v>0</v>
      </c>
      <c r="BA66" s="356">
        <f t="shared" ref="BA66" si="333">SUM(BA67:BA69)</f>
        <v>0</v>
      </c>
      <c r="BB66" s="356">
        <f t="shared" ref="BB66" si="334">SUM(BB67:BB69)</f>
        <v>0</v>
      </c>
      <c r="BC66" s="358">
        <f>SUM(BC67:BC69)</f>
        <v>0</v>
      </c>
      <c r="BD66" s="360" t="s">
        <v>163</v>
      </c>
      <c r="BE66" s="361" t="s">
        <v>164</v>
      </c>
      <c r="BF66" s="349" t="s">
        <v>165</v>
      </c>
    </row>
    <row r="67" spans="1:58" s="16" customFormat="1" ht="24" customHeight="1" x14ac:dyDescent="0.25">
      <c r="A67" s="224" t="s">
        <v>214</v>
      </c>
      <c r="B67" s="242" t="s">
        <v>215</v>
      </c>
      <c r="C67" s="70" t="str">
        <f>C66</f>
        <v>G-1.2.3.5.1</v>
      </c>
      <c r="D67" s="161">
        <v>3.8003999999999998</v>
      </c>
      <c r="E67" s="98">
        <f t="shared" ref="E67" si="335">J67+O67+T67+Y67</f>
        <v>0</v>
      </c>
      <c r="F67" s="50">
        <f t="shared" ref="F67" si="336">K67+P67+U67+Z67</f>
        <v>0</v>
      </c>
      <c r="G67" s="50">
        <f t="shared" ref="G67" si="337">L67+Q67+V67+AA67</f>
        <v>0</v>
      </c>
      <c r="H67" s="50">
        <f t="shared" ref="H67" si="338">M67+R67+W67+AB67</f>
        <v>0</v>
      </c>
      <c r="I67" s="102">
        <f t="shared" ref="I67" si="339">N67+S67+X67+AC67</f>
        <v>0</v>
      </c>
      <c r="J67" s="317">
        <f>AJ67*1.2</f>
        <v>0</v>
      </c>
      <c r="K67" s="245">
        <f>AK67*1.2</f>
        <v>0</v>
      </c>
      <c r="L67" s="245">
        <f t="shared" ref="L67" si="340">AL67*1.2</f>
        <v>0</v>
      </c>
      <c r="M67" s="245">
        <f t="shared" ref="M67" si="341">AM67*1.2</f>
        <v>0</v>
      </c>
      <c r="N67" s="248">
        <f>AN67*1.2</f>
        <v>0</v>
      </c>
      <c r="O67" s="317">
        <f t="shared" ref="O67" si="342">AO67*1.2</f>
        <v>0</v>
      </c>
      <c r="P67" s="245">
        <f t="shared" ref="P67" si="343">AP67*1.2</f>
        <v>0</v>
      </c>
      <c r="Q67" s="245">
        <f t="shared" ref="Q67" si="344">AQ67*1.2</f>
        <v>0</v>
      </c>
      <c r="R67" s="245">
        <f t="shared" ref="R67" si="345">AR67*1.2</f>
        <v>0</v>
      </c>
      <c r="S67" s="246">
        <f t="shared" ref="S67" si="346">AS67*1.2</f>
        <v>0</v>
      </c>
      <c r="T67" s="317">
        <f t="shared" ref="T67" si="347">AT67*1.2</f>
        <v>0</v>
      </c>
      <c r="U67" s="245">
        <f t="shared" ref="U67" si="348">AU67*1.2</f>
        <v>0</v>
      </c>
      <c r="V67" s="245">
        <f t="shared" ref="V67" si="349">AV67*1.2</f>
        <v>0</v>
      </c>
      <c r="W67" s="245">
        <f t="shared" ref="W67" si="350">AW67*1.2</f>
        <v>0</v>
      </c>
      <c r="X67" s="246">
        <f t="shared" ref="X67" si="351">AX67*1.2</f>
        <v>0</v>
      </c>
      <c r="Y67" s="317">
        <f t="shared" ref="Y67" si="352">AY67*1.2</f>
        <v>0</v>
      </c>
      <c r="Z67" s="245">
        <f t="shared" ref="Z67" si="353">AZ67*1.2</f>
        <v>0</v>
      </c>
      <c r="AA67" s="245">
        <f t="shared" ref="AA67" si="354">BA67*1.2</f>
        <v>0</v>
      </c>
      <c r="AB67" s="245">
        <f t="shared" ref="AB67" si="355">BB67*1.2</f>
        <v>0</v>
      </c>
      <c r="AC67" s="246">
        <f t="shared" ref="AC67" si="356">BC67*1.2</f>
        <v>0</v>
      </c>
      <c r="AD67" s="265">
        <v>3.1669999999999998</v>
      </c>
      <c r="AE67" s="125">
        <f t="shared" ref="AE67:AE69" si="357">AJ67+AO67+AT67+AY67</f>
        <v>0</v>
      </c>
      <c r="AF67" s="61">
        <f t="shared" ref="AF67:AF69" si="358">AK67+AP67+AU67+AZ67</f>
        <v>0</v>
      </c>
      <c r="AG67" s="168">
        <f t="shared" ref="AG67:AG69" si="359">AL67+AQ67+AV67+BA67</f>
        <v>0</v>
      </c>
      <c r="AH67" s="61">
        <f t="shared" ref="AH67:AH69" si="360">AM67+AR67+AW67+BB67</f>
        <v>0</v>
      </c>
      <c r="AI67" s="93">
        <f t="shared" ref="AI67:AI69" si="361">AN67+AS67+AX67+BC67</f>
        <v>0</v>
      </c>
      <c r="AJ67" s="249">
        <v>0</v>
      </c>
      <c r="AK67" s="42">
        <v>0</v>
      </c>
      <c r="AL67" s="42">
        <v>0</v>
      </c>
      <c r="AM67" s="77">
        <v>0</v>
      </c>
      <c r="AN67" s="109">
        <f>AJ67-AK67-AL67-AM67</f>
        <v>0</v>
      </c>
      <c r="AO67" s="249">
        <v>0</v>
      </c>
      <c r="AP67" s="42">
        <v>0</v>
      </c>
      <c r="AQ67" s="42">
        <v>0</v>
      </c>
      <c r="AR67" s="42">
        <v>0</v>
      </c>
      <c r="AS67" s="109">
        <f>AO67-AP67-AQ67-AR67</f>
        <v>0</v>
      </c>
      <c r="AT67" s="249">
        <v>0</v>
      </c>
      <c r="AU67" s="42">
        <v>0</v>
      </c>
      <c r="AV67" s="42">
        <v>0</v>
      </c>
      <c r="AW67" s="42">
        <v>0</v>
      </c>
      <c r="AX67" s="109">
        <f>AT67-AU67-AV67-AW67</f>
        <v>0</v>
      </c>
      <c r="AY67" s="249">
        <v>0</v>
      </c>
      <c r="AZ67" s="42">
        <v>0</v>
      </c>
      <c r="BA67" s="42">
        <v>0</v>
      </c>
      <c r="BB67" s="42">
        <v>0</v>
      </c>
      <c r="BC67" s="109">
        <f>AY67-AZ67-BA67-BB67</f>
        <v>0</v>
      </c>
      <c r="BD67" s="189"/>
      <c r="BE67" s="187"/>
      <c r="BF67" s="35"/>
    </row>
    <row r="68" spans="1:58" s="16" customFormat="1" ht="24.75" customHeight="1" x14ac:dyDescent="0.25">
      <c r="A68" s="224" t="s">
        <v>216</v>
      </c>
      <c r="B68" s="242" t="s">
        <v>217</v>
      </c>
      <c r="C68" s="70" t="str">
        <f>C66</f>
        <v>G-1.2.3.5.1</v>
      </c>
      <c r="D68" s="161">
        <v>0.66960000000000008</v>
      </c>
      <c r="E68" s="98">
        <f t="shared" ref="E68:E69" si="362">J68+O68+T68+Y68</f>
        <v>0</v>
      </c>
      <c r="F68" s="50">
        <f t="shared" ref="F68:F69" si="363">K68+P68+U68+Z68</f>
        <v>0</v>
      </c>
      <c r="G68" s="50">
        <f t="shared" ref="G68:G69" si="364">L68+Q68+V68+AA68</f>
        <v>0</v>
      </c>
      <c r="H68" s="50">
        <f t="shared" ref="H68:H69" si="365">M68+R68+W68+AB68</f>
        <v>0</v>
      </c>
      <c r="I68" s="102">
        <f t="shared" ref="I68:I69" si="366">N68+S68+X68+AC68</f>
        <v>0</v>
      </c>
      <c r="J68" s="317">
        <f t="shared" ref="J68:J69" si="367">AJ68*1.2</f>
        <v>0</v>
      </c>
      <c r="K68" s="245">
        <f t="shared" ref="K68:K69" si="368">AK68*1.2</f>
        <v>0</v>
      </c>
      <c r="L68" s="245">
        <f t="shared" ref="L68:L69" si="369">AL68*1.2</f>
        <v>0</v>
      </c>
      <c r="M68" s="245">
        <f t="shared" ref="M68:M69" si="370">AM68*1.2</f>
        <v>0</v>
      </c>
      <c r="N68" s="246">
        <f t="shared" ref="N68:N69" si="371">AN68*1.2</f>
        <v>0</v>
      </c>
      <c r="O68" s="317">
        <f t="shared" ref="O68:O69" si="372">AO68*1.2</f>
        <v>0</v>
      </c>
      <c r="P68" s="245">
        <f t="shared" ref="P68:P69" si="373">AP68*1.2</f>
        <v>0</v>
      </c>
      <c r="Q68" s="245">
        <f t="shared" ref="Q68:Q69" si="374">AQ68*1.2</f>
        <v>0</v>
      </c>
      <c r="R68" s="245">
        <f t="shared" ref="R68:R69" si="375">AR68*1.2</f>
        <v>0</v>
      </c>
      <c r="S68" s="246">
        <f t="shared" ref="S68:S69" si="376">AS68*1.2</f>
        <v>0</v>
      </c>
      <c r="T68" s="317">
        <f t="shared" ref="T68:T69" si="377">AT68*1.2</f>
        <v>0</v>
      </c>
      <c r="U68" s="245">
        <f t="shared" ref="U68:U69" si="378">AU68*1.2</f>
        <v>0</v>
      </c>
      <c r="V68" s="245">
        <f t="shared" ref="V68:V69" si="379">AV68*1.2</f>
        <v>0</v>
      </c>
      <c r="W68" s="245">
        <f t="shared" ref="W68:W69" si="380">AW68*1.2</f>
        <v>0</v>
      </c>
      <c r="X68" s="246">
        <f t="shared" ref="X68:X69" si="381">AX68*1.2</f>
        <v>0</v>
      </c>
      <c r="Y68" s="317">
        <f t="shared" ref="Y68:Y69" si="382">AY68*1.2</f>
        <v>0</v>
      </c>
      <c r="Z68" s="245">
        <f t="shared" ref="Z68:Z69" si="383">AZ68*1.2</f>
        <v>0</v>
      </c>
      <c r="AA68" s="245">
        <f t="shared" ref="AA68:AA69" si="384">BA68*1.2</f>
        <v>0</v>
      </c>
      <c r="AB68" s="245">
        <f t="shared" ref="AB68:AB69" si="385">BB68*1.2</f>
        <v>0</v>
      </c>
      <c r="AC68" s="246">
        <f t="shared" ref="AC68:AC69" si="386">BC68*1.2</f>
        <v>0</v>
      </c>
      <c r="AD68" s="265">
        <v>0.55800000000000005</v>
      </c>
      <c r="AE68" s="125">
        <f t="shared" si="357"/>
        <v>0</v>
      </c>
      <c r="AF68" s="61">
        <f t="shared" si="358"/>
        <v>0</v>
      </c>
      <c r="AG68" s="168">
        <f t="shared" si="359"/>
        <v>0</v>
      </c>
      <c r="AH68" s="61">
        <f t="shared" si="360"/>
        <v>0</v>
      </c>
      <c r="AI68" s="93">
        <f t="shared" si="361"/>
        <v>0</v>
      </c>
      <c r="AJ68" s="249">
        <v>0</v>
      </c>
      <c r="AK68" s="42">
        <v>0</v>
      </c>
      <c r="AL68" s="42">
        <v>0</v>
      </c>
      <c r="AM68" s="77">
        <v>0</v>
      </c>
      <c r="AN68" s="109">
        <f t="shared" ref="AN68:AN69" si="387">AJ68-AK68-AL68-AM68</f>
        <v>0</v>
      </c>
      <c r="AO68" s="249">
        <v>0</v>
      </c>
      <c r="AP68" s="42">
        <v>0</v>
      </c>
      <c r="AQ68" s="42">
        <v>0</v>
      </c>
      <c r="AR68" s="42">
        <v>0</v>
      </c>
      <c r="AS68" s="109">
        <f t="shared" ref="AS68:AS69" si="388">AO68-AP68-AQ68-AR68</f>
        <v>0</v>
      </c>
      <c r="AT68" s="249">
        <v>0</v>
      </c>
      <c r="AU68" s="42">
        <v>0</v>
      </c>
      <c r="AV68" s="42">
        <v>0</v>
      </c>
      <c r="AW68" s="42">
        <v>0</v>
      </c>
      <c r="AX68" s="109">
        <f t="shared" ref="AX68:AX69" si="389">AT68-AU68-AV68-AW68</f>
        <v>0</v>
      </c>
      <c r="AY68" s="249">
        <v>0</v>
      </c>
      <c r="AZ68" s="42">
        <v>0</v>
      </c>
      <c r="BA68" s="42">
        <v>0</v>
      </c>
      <c r="BB68" s="42">
        <v>0</v>
      </c>
      <c r="BC68" s="109">
        <f t="shared" ref="BC68:BC69" si="390">AY68-AZ68-BA68-BB68</f>
        <v>0</v>
      </c>
      <c r="BD68" s="189"/>
      <c r="BE68" s="187"/>
      <c r="BF68" s="35"/>
    </row>
    <row r="69" spans="1:58" s="16" customFormat="1" ht="38.25" x14ac:dyDescent="0.25">
      <c r="A69" s="224" t="s">
        <v>218</v>
      </c>
      <c r="B69" s="242" t="s">
        <v>219</v>
      </c>
      <c r="C69" s="70" t="str">
        <f>C66</f>
        <v>G-1.2.3.5.1</v>
      </c>
      <c r="D69" s="161">
        <v>0.1452</v>
      </c>
      <c r="E69" s="98">
        <f t="shared" si="362"/>
        <v>0</v>
      </c>
      <c r="F69" s="50">
        <f t="shared" si="363"/>
        <v>0</v>
      </c>
      <c r="G69" s="50">
        <f t="shared" si="364"/>
        <v>0</v>
      </c>
      <c r="H69" s="50">
        <f t="shared" si="365"/>
        <v>0</v>
      </c>
      <c r="I69" s="102">
        <f t="shared" si="366"/>
        <v>0</v>
      </c>
      <c r="J69" s="317">
        <f t="shared" si="367"/>
        <v>0</v>
      </c>
      <c r="K69" s="245">
        <f t="shared" si="368"/>
        <v>0</v>
      </c>
      <c r="L69" s="245">
        <f t="shared" si="369"/>
        <v>0</v>
      </c>
      <c r="M69" s="245">
        <f t="shared" si="370"/>
        <v>0</v>
      </c>
      <c r="N69" s="246">
        <f t="shared" si="371"/>
        <v>0</v>
      </c>
      <c r="O69" s="317">
        <f t="shared" si="372"/>
        <v>0</v>
      </c>
      <c r="P69" s="245">
        <f t="shared" si="373"/>
        <v>0</v>
      </c>
      <c r="Q69" s="245">
        <f t="shared" si="374"/>
        <v>0</v>
      </c>
      <c r="R69" s="245">
        <f t="shared" si="375"/>
        <v>0</v>
      </c>
      <c r="S69" s="246">
        <f t="shared" si="376"/>
        <v>0</v>
      </c>
      <c r="T69" s="317">
        <f t="shared" si="377"/>
        <v>0</v>
      </c>
      <c r="U69" s="245">
        <f t="shared" si="378"/>
        <v>0</v>
      </c>
      <c r="V69" s="245">
        <f t="shared" si="379"/>
        <v>0</v>
      </c>
      <c r="W69" s="245">
        <f t="shared" si="380"/>
        <v>0</v>
      </c>
      <c r="X69" s="246">
        <f t="shared" si="381"/>
        <v>0</v>
      </c>
      <c r="Y69" s="317">
        <f t="shared" si="382"/>
        <v>0</v>
      </c>
      <c r="Z69" s="245">
        <f t="shared" si="383"/>
        <v>0</v>
      </c>
      <c r="AA69" s="245">
        <f t="shared" si="384"/>
        <v>0</v>
      </c>
      <c r="AB69" s="245">
        <f t="shared" si="385"/>
        <v>0</v>
      </c>
      <c r="AC69" s="246">
        <f t="shared" si="386"/>
        <v>0</v>
      </c>
      <c r="AD69" s="265">
        <v>0.121</v>
      </c>
      <c r="AE69" s="125">
        <f t="shared" si="357"/>
        <v>0</v>
      </c>
      <c r="AF69" s="61">
        <f t="shared" si="358"/>
        <v>0</v>
      </c>
      <c r="AG69" s="168">
        <f t="shared" si="359"/>
        <v>0</v>
      </c>
      <c r="AH69" s="61">
        <f t="shared" si="360"/>
        <v>0</v>
      </c>
      <c r="AI69" s="93">
        <f t="shared" si="361"/>
        <v>0</v>
      </c>
      <c r="AJ69" s="249">
        <v>0</v>
      </c>
      <c r="AK69" s="42">
        <v>0</v>
      </c>
      <c r="AL69" s="42">
        <v>0</v>
      </c>
      <c r="AM69" s="77">
        <v>0</v>
      </c>
      <c r="AN69" s="109">
        <f t="shared" si="387"/>
        <v>0</v>
      </c>
      <c r="AO69" s="249">
        <v>0</v>
      </c>
      <c r="AP69" s="42">
        <v>0</v>
      </c>
      <c r="AQ69" s="42">
        <v>0</v>
      </c>
      <c r="AR69" s="42">
        <v>0</v>
      </c>
      <c r="AS69" s="109">
        <f t="shared" si="388"/>
        <v>0</v>
      </c>
      <c r="AT69" s="249">
        <v>0</v>
      </c>
      <c r="AU69" s="42">
        <v>0</v>
      </c>
      <c r="AV69" s="42">
        <v>0</v>
      </c>
      <c r="AW69" s="42">
        <v>0</v>
      </c>
      <c r="AX69" s="109">
        <f t="shared" si="389"/>
        <v>0</v>
      </c>
      <c r="AY69" s="249">
        <v>0</v>
      </c>
      <c r="AZ69" s="42">
        <v>0</v>
      </c>
      <c r="BA69" s="42">
        <v>0</v>
      </c>
      <c r="BB69" s="42">
        <v>0</v>
      </c>
      <c r="BC69" s="109">
        <f t="shared" si="390"/>
        <v>0</v>
      </c>
      <c r="BD69" s="189"/>
      <c r="BE69" s="187"/>
      <c r="BF69" s="35"/>
    </row>
    <row r="70" spans="1:58" s="16" customFormat="1" ht="38.25" hidden="1" outlineLevel="1" x14ac:dyDescent="0.25">
      <c r="A70" s="224" t="s">
        <v>220</v>
      </c>
      <c r="B70" s="24" t="s">
        <v>167</v>
      </c>
      <c r="C70" s="222" t="s">
        <v>76</v>
      </c>
      <c r="D70" s="161">
        <v>0</v>
      </c>
      <c r="E70" s="98">
        <f t="shared" si="14"/>
        <v>0</v>
      </c>
      <c r="F70" s="50">
        <f t="shared" si="15"/>
        <v>0</v>
      </c>
      <c r="G70" s="50">
        <f t="shared" si="16"/>
        <v>0</v>
      </c>
      <c r="H70" s="50">
        <f t="shared" si="17"/>
        <v>0</v>
      </c>
      <c r="I70" s="102">
        <f t="shared" si="17"/>
        <v>0</v>
      </c>
      <c r="J70" s="114">
        <v>0</v>
      </c>
      <c r="K70" s="42">
        <v>0</v>
      </c>
      <c r="L70" s="42">
        <v>0</v>
      </c>
      <c r="M70" s="42">
        <v>0</v>
      </c>
      <c r="N70" s="109">
        <v>0</v>
      </c>
      <c r="O70" s="89">
        <v>0</v>
      </c>
      <c r="P70" s="42">
        <v>0</v>
      </c>
      <c r="Q70" s="42">
        <v>0</v>
      </c>
      <c r="R70" s="42">
        <v>0</v>
      </c>
      <c r="S70" s="77">
        <v>0</v>
      </c>
      <c r="T70" s="320">
        <v>0</v>
      </c>
      <c r="U70" s="42">
        <v>0</v>
      </c>
      <c r="V70" s="42">
        <v>0</v>
      </c>
      <c r="W70" s="42">
        <v>0</v>
      </c>
      <c r="X70" s="109">
        <v>0</v>
      </c>
      <c r="Y70" s="173">
        <v>0</v>
      </c>
      <c r="Z70" s="42">
        <v>0</v>
      </c>
      <c r="AA70" s="42">
        <v>0</v>
      </c>
      <c r="AB70" s="42">
        <v>0</v>
      </c>
      <c r="AC70" s="109">
        <v>0</v>
      </c>
      <c r="AD70" s="265">
        <v>0</v>
      </c>
      <c r="AE70" s="125">
        <f t="shared" si="22"/>
        <v>0</v>
      </c>
      <c r="AF70" s="61">
        <f t="shared" si="7"/>
        <v>0</v>
      </c>
      <c r="AG70" s="168">
        <f t="shared" si="23"/>
        <v>0</v>
      </c>
      <c r="AH70" s="61">
        <f t="shared" si="24"/>
        <v>0</v>
      </c>
      <c r="AI70" s="93">
        <f t="shared" si="8"/>
        <v>0</v>
      </c>
      <c r="AJ70" s="249">
        <v>0</v>
      </c>
      <c r="AK70" s="42">
        <v>0</v>
      </c>
      <c r="AL70" s="42">
        <v>0</v>
      </c>
      <c r="AM70" s="42">
        <v>0</v>
      </c>
      <c r="AN70" s="316">
        <v>0</v>
      </c>
      <c r="AO70" s="327">
        <v>0</v>
      </c>
      <c r="AP70" s="42">
        <v>0</v>
      </c>
      <c r="AQ70" s="42">
        <v>0</v>
      </c>
      <c r="AR70" s="42">
        <v>0</v>
      </c>
      <c r="AS70" s="109">
        <v>0</v>
      </c>
      <c r="AT70" s="127">
        <v>0</v>
      </c>
      <c r="AU70" s="42">
        <v>0</v>
      </c>
      <c r="AV70" s="42">
        <v>0</v>
      </c>
      <c r="AW70" s="42">
        <v>0</v>
      </c>
      <c r="AX70" s="77">
        <v>0</v>
      </c>
      <c r="AY70" s="198">
        <v>0</v>
      </c>
      <c r="AZ70" s="42">
        <v>0</v>
      </c>
      <c r="BA70" s="42">
        <v>0</v>
      </c>
      <c r="BB70" s="42">
        <v>0</v>
      </c>
      <c r="BC70" s="109">
        <v>0</v>
      </c>
      <c r="BD70" s="189" t="s">
        <v>166</v>
      </c>
      <c r="BE70" s="176" t="s">
        <v>167</v>
      </c>
      <c r="BF70" s="25" t="s">
        <v>76</v>
      </c>
    </row>
    <row r="71" spans="1:58" s="16" customFormat="1" ht="38.25" hidden="1" outlineLevel="1" x14ac:dyDescent="0.25">
      <c r="A71" s="224" t="s">
        <v>221</v>
      </c>
      <c r="B71" s="24" t="s">
        <v>169</v>
      </c>
      <c r="C71" s="222" t="s">
        <v>76</v>
      </c>
      <c r="D71" s="161">
        <v>0</v>
      </c>
      <c r="E71" s="98">
        <f t="shared" si="14"/>
        <v>0</v>
      </c>
      <c r="F71" s="50">
        <f t="shared" si="15"/>
        <v>0</v>
      </c>
      <c r="G71" s="50">
        <f t="shared" si="16"/>
        <v>0</v>
      </c>
      <c r="H71" s="50">
        <f t="shared" si="17"/>
        <v>0</v>
      </c>
      <c r="I71" s="102">
        <f t="shared" si="17"/>
        <v>0</v>
      </c>
      <c r="J71" s="114">
        <v>0</v>
      </c>
      <c r="K71" s="42">
        <v>0</v>
      </c>
      <c r="L71" s="42">
        <v>0</v>
      </c>
      <c r="M71" s="42">
        <v>0</v>
      </c>
      <c r="N71" s="109">
        <v>0</v>
      </c>
      <c r="O71" s="89">
        <v>0</v>
      </c>
      <c r="P71" s="42">
        <v>0</v>
      </c>
      <c r="Q71" s="42">
        <v>0</v>
      </c>
      <c r="R71" s="42">
        <v>0</v>
      </c>
      <c r="S71" s="77">
        <v>0</v>
      </c>
      <c r="T71" s="320">
        <v>0</v>
      </c>
      <c r="U71" s="42">
        <v>0</v>
      </c>
      <c r="V71" s="42">
        <v>0</v>
      </c>
      <c r="W71" s="42">
        <v>0</v>
      </c>
      <c r="X71" s="109">
        <v>0</v>
      </c>
      <c r="Y71" s="173">
        <v>0</v>
      </c>
      <c r="Z71" s="42">
        <v>0</v>
      </c>
      <c r="AA71" s="42">
        <v>0</v>
      </c>
      <c r="AB71" s="42">
        <v>0</v>
      </c>
      <c r="AC71" s="109">
        <v>0</v>
      </c>
      <c r="AD71" s="265">
        <v>0</v>
      </c>
      <c r="AE71" s="125">
        <f t="shared" si="22"/>
        <v>0</v>
      </c>
      <c r="AF71" s="61">
        <f t="shared" si="7"/>
        <v>0</v>
      </c>
      <c r="AG71" s="168">
        <f t="shared" si="23"/>
        <v>0</v>
      </c>
      <c r="AH71" s="61">
        <f t="shared" si="24"/>
        <v>0</v>
      </c>
      <c r="AI71" s="93">
        <f t="shared" si="8"/>
        <v>0</v>
      </c>
      <c r="AJ71" s="249">
        <v>0</v>
      </c>
      <c r="AK71" s="42">
        <v>0</v>
      </c>
      <c r="AL71" s="42">
        <v>0</v>
      </c>
      <c r="AM71" s="42">
        <v>0</v>
      </c>
      <c r="AN71" s="77">
        <v>0</v>
      </c>
      <c r="AO71" s="327">
        <v>0</v>
      </c>
      <c r="AP71" s="42">
        <v>0</v>
      </c>
      <c r="AQ71" s="42">
        <v>0</v>
      </c>
      <c r="AR71" s="42">
        <v>0</v>
      </c>
      <c r="AS71" s="109">
        <v>0</v>
      </c>
      <c r="AT71" s="127">
        <v>0</v>
      </c>
      <c r="AU71" s="42">
        <v>0</v>
      </c>
      <c r="AV71" s="42">
        <v>0</v>
      </c>
      <c r="AW71" s="42">
        <v>0</v>
      </c>
      <c r="AX71" s="77">
        <v>0</v>
      </c>
      <c r="AY71" s="198">
        <v>0</v>
      </c>
      <c r="AZ71" s="42">
        <v>0</v>
      </c>
      <c r="BA71" s="42">
        <v>0</v>
      </c>
      <c r="BB71" s="42">
        <v>0</v>
      </c>
      <c r="BC71" s="109">
        <v>0</v>
      </c>
      <c r="BD71" s="189" t="s">
        <v>168</v>
      </c>
      <c r="BE71" s="176" t="s">
        <v>169</v>
      </c>
      <c r="BF71" s="25" t="s">
        <v>76</v>
      </c>
    </row>
    <row r="72" spans="1:58" s="16" customFormat="1" ht="38.25" hidden="1" outlineLevel="1" x14ac:dyDescent="0.25">
      <c r="A72" s="224" t="s">
        <v>222</v>
      </c>
      <c r="B72" s="24" t="s">
        <v>171</v>
      </c>
      <c r="C72" s="222" t="s">
        <v>76</v>
      </c>
      <c r="D72" s="161">
        <v>0</v>
      </c>
      <c r="E72" s="98">
        <f t="shared" si="14"/>
        <v>0</v>
      </c>
      <c r="F72" s="50">
        <f t="shared" si="15"/>
        <v>0</v>
      </c>
      <c r="G72" s="50">
        <f t="shared" si="16"/>
        <v>0</v>
      </c>
      <c r="H72" s="50">
        <f t="shared" si="17"/>
        <v>0</v>
      </c>
      <c r="I72" s="102">
        <f t="shared" si="17"/>
        <v>0</v>
      </c>
      <c r="J72" s="114">
        <v>0</v>
      </c>
      <c r="K72" s="42">
        <v>0</v>
      </c>
      <c r="L72" s="42">
        <v>0</v>
      </c>
      <c r="M72" s="42">
        <v>0</v>
      </c>
      <c r="N72" s="109">
        <v>0</v>
      </c>
      <c r="O72" s="89">
        <v>0</v>
      </c>
      <c r="P72" s="42">
        <v>0</v>
      </c>
      <c r="Q72" s="42">
        <v>0</v>
      </c>
      <c r="R72" s="42">
        <v>0</v>
      </c>
      <c r="S72" s="77">
        <v>0</v>
      </c>
      <c r="T72" s="320">
        <v>0</v>
      </c>
      <c r="U72" s="42">
        <v>0</v>
      </c>
      <c r="V72" s="42">
        <v>0</v>
      </c>
      <c r="W72" s="42">
        <v>0</v>
      </c>
      <c r="X72" s="109">
        <v>0</v>
      </c>
      <c r="Y72" s="173">
        <v>0</v>
      </c>
      <c r="Z72" s="42">
        <v>0</v>
      </c>
      <c r="AA72" s="42">
        <v>0</v>
      </c>
      <c r="AB72" s="42">
        <v>0</v>
      </c>
      <c r="AC72" s="109">
        <v>0</v>
      </c>
      <c r="AD72" s="265">
        <v>0</v>
      </c>
      <c r="AE72" s="125">
        <f t="shared" si="22"/>
        <v>0</v>
      </c>
      <c r="AF72" s="61">
        <f t="shared" si="7"/>
        <v>0</v>
      </c>
      <c r="AG72" s="168">
        <f t="shared" si="23"/>
        <v>0</v>
      </c>
      <c r="AH72" s="61">
        <f t="shared" si="24"/>
        <v>0</v>
      </c>
      <c r="AI72" s="93">
        <f t="shared" si="8"/>
        <v>0</v>
      </c>
      <c r="AJ72" s="249">
        <v>0</v>
      </c>
      <c r="AK72" s="42">
        <v>0</v>
      </c>
      <c r="AL72" s="42">
        <v>0</v>
      </c>
      <c r="AM72" s="42">
        <v>0</v>
      </c>
      <c r="AN72" s="77">
        <v>0</v>
      </c>
      <c r="AO72" s="327">
        <v>0</v>
      </c>
      <c r="AP72" s="42">
        <v>0</v>
      </c>
      <c r="AQ72" s="42">
        <v>0</v>
      </c>
      <c r="AR72" s="42">
        <v>0</v>
      </c>
      <c r="AS72" s="109">
        <v>0</v>
      </c>
      <c r="AT72" s="127">
        <v>0</v>
      </c>
      <c r="AU72" s="42">
        <v>0</v>
      </c>
      <c r="AV72" s="42">
        <v>0</v>
      </c>
      <c r="AW72" s="42">
        <v>0</v>
      </c>
      <c r="AX72" s="77">
        <v>0</v>
      </c>
      <c r="AY72" s="198">
        <v>0</v>
      </c>
      <c r="AZ72" s="42">
        <v>0</v>
      </c>
      <c r="BA72" s="42">
        <v>0</v>
      </c>
      <c r="BB72" s="42">
        <v>0</v>
      </c>
      <c r="BC72" s="109">
        <v>0</v>
      </c>
      <c r="BD72" s="189" t="s">
        <v>170</v>
      </c>
      <c r="BE72" s="176" t="s">
        <v>171</v>
      </c>
      <c r="BF72" s="25" t="s">
        <v>76</v>
      </c>
    </row>
    <row r="73" spans="1:58" s="346" customFormat="1" ht="38.25" collapsed="1" x14ac:dyDescent="0.25">
      <c r="A73" s="219" t="s">
        <v>223</v>
      </c>
      <c r="B73" s="220" t="s">
        <v>173</v>
      </c>
      <c r="C73" s="219" t="s">
        <v>76</v>
      </c>
      <c r="D73" s="293">
        <v>0</v>
      </c>
      <c r="E73" s="336">
        <f t="shared" si="14"/>
        <v>0</v>
      </c>
      <c r="F73" s="60">
        <f t="shared" si="15"/>
        <v>0</v>
      </c>
      <c r="G73" s="60">
        <f t="shared" si="16"/>
        <v>0</v>
      </c>
      <c r="H73" s="60">
        <f t="shared" si="17"/>
        <v>0</v>
      </c>
      <c r="I73" s="101">
        <f t="shared" si="17"/>
        <v>0</v>
      </c>
      <c r="J73" s="337">
        <v>0</v>
      </c>
      <c r="K73" s="48">
        <f>SUM(K74:K75)</f>
        <v>0</v>
      </c>
      <c r="L73" s="48">
        <f>SUM(L74:L75)</f>
        <v>0</v>
      </c>
      <c r="M73" s="48">
        <f>SUM(M74:M75)</f>
        <v>0</v>
      </c>
      <c r="N73" s="118">
        <f>SUM(N74:N75)</f>
        <v>0</v>
      </c>
      <c r="O73" s="338">
        <v>0</v>
      </c>
      <c r="P73" s="48">
        <f t="shared" ref="P73:X73" si="391">SUM(P74:P75)</f>
        <v>0</v>
      </c>
      <c r="Q73" s="48">
        <f t="shared" si="391"/>
        <v>0</v>
      </c>
      <c r="R73" s="48">
        <f t="shared" si="391"/>
        <v>0</v>
      </c>
      <c r="S73" s="85">
        <f t="shared" si="391"/>
        <v>0</v>
      </c>
      <c r="T73" s="339">
        <v>0</v>
      </c>
      <c r="U73" s="48">
        <f t="shared" si="391"/>
        <v>0</v>
      </c>
      <c r="V73" s="48">
        <f t="shared" si="391"/>
        <v>0</v>
      </c>
      <c r="W73" s="48">
        <f t="shared" si="391"/>
        <v>0</v>
      </c>
      <c r="X73" s="118">
        <f t="shared" si="391"/>
        <v>0</v>
      </c>
      <c r="Y73" s="340">
        <f t="shared" ref="Y73:AC73" si="392">SUM(Y74:Y75)</f>
        <v>0</v>
      </c>
      <c r="Z73" s="48">
        <f t="shared" si="392"/>
        <v>0</v>
      </c>
      <c r="AA73" s="48">
        <f t="shared" si="392"/>
        <v>0</v>
      </c>
      <c r="AB73" s="48">
        <f t="shared" si="392"/>
        <v>0</v>
      </c>
      <c r="AC73" s="118">
        <f t="shared" si="392"/>
        <v>0</v>
      </c>
      <c r="AD73" s="275">
        <v>0</v>
      </c>
      <c r="AE73" s="341">
        <f t="shared" si="22"/>
        <v>0</v>
      </c>
      <c r="AF73" s="69">
        <f t="shared" si="7"/>
        <v>0</v>
      </c>
      <c r="AG73" s="342">
        <f t="shared" si="23"/>
        <v>0</v>
      </c>
      <c r="AH73" s="69">
        <f t="shared" si="24"/>
        <v>0</v>
      </c>
      <c r="AI73" s="104">
        <f t="shared" si="8"/>
        <v>0</v>
      </c>
      <c r="AJ73" s="338">
        <v>0</v>
      </c>
      <c r="AK73" s="48">
        <f>SUM(AK74:AK75)</f>
        <v>0</v>
      </c>
      <c r="AL73" s="48">
        <f>SUM(AL74:AL75)</f>
        <v>0</v>
      </c>
      <c r="AM73" s="48">
        <f>SUM(AM74:AM75)</f>
        <v>0</v>
      </c>
      <c r="AN73" s="85">
        <f>SUM(AN74:AN75)</f>
        <v>0</v>
      </c>
      <c r="AO73" s="337">
        <v>0</v>
      </c>
      <c r="AP73" s="48">
        <f t="shared" ref="AP73:AS73" si="393">SUM(AP74:AP75)</f>
        <v>0</v>
      </c>
      <c r="AQ73" s="48">
        <f t="shared" si="393"/>
        <v>0</v>
      </c>
      <c r="AR73" s="48">
        <f t="shared" si="393"/>
        <v>0</v>
      </c>
      <c r="AS73" s="118">
        <f t="shared" si="393"/>
        <v>0</v>
      </c>
      <c r="AT73" s="339">
        <v>0</v>
      </c>
      <c r="AU73" s="48">
        <f t="shared" ref="AU73:AX73" si="394">SUM(AU74:AU75)</f>
        <v>0</v>
      </c>
      <c r="AV73" s="48">
        <f t="shared" si="394"/>
        <v>0</v>
      </c>
      <c r="AW73" s="48">
        <f t="shared" si="394"/>
        <v>0</v>
      </c>
      <c r="AX73" s="85">
        <f t="shared" si="394"/>
        <v>0</v>
      </c>
      <c r="AY73" s="201">
        <v>0</v>
      </c>
      <c r="AZ73" s="48">
        <f>SUM(AZ74:AZ75)</f>
        <v>0</v>
      </c>
      <c r="BA73" s="48">
        <f>SUM(BA74:BA75)</f>
        <v>0</v>
      </c>
      <c r="BB73" s="48">
        <f>SUM(BB74:BB75)</f>
        <v>0</v>
      </c>
      <c r="BC73" s="118">
        <f>SUM(BC74:BC75)</f>
        <v>0</v>
      </c>
      <c r="BD73" s="343" t="s">
        <v>172</v>
      </c>
      <c r="BE73" s="344" t="s">
        <v>173</v>
      </c>
      <c r="BF73" s="345" t="s">
        <v>76</v>
      </c>
    </row>
    <row r="74" spans="1:58" s="16" customFormat="1" ht="25.5" hidden="1" outlineLevel="1" x14ac:dyDescent="0.25">
      <c r="A74" s="224" t="s">
        <v>224</v>
      </c>
      <c r="B74" s="24" t="s">
        <v>175</v>
      </c>
      <c r="C74" s="222" t="s">
        <v>76</v>
      </c>
      <c r="D74" s="161">
        <v>0</v>
      </c>
      <c r="E74" s="98">
        <f t="shared" si="14"/>
        <v>0</v>
      </c>
      <c r="F74" s="50">
        <f t="shared" si="15"/>
        <v>0</v>
      </c>
      <c r="G74" s="50">
        <f t="shared" si="16"/>
        <v>0</v>
      </c>
      <c r="H74" s="50">
        <f t="shared" si="17"/>
        <v>0</v>
      </c>
      <c r="I74" s="102">
        <f t="shared" si="17"/>
        <v>0</v>
      </c>
      <c r="J74" s="114">
        <v>0</v>
      </c>
      <c r="K74" s="42">
        <v>0</v>
      </c>
      <c r="L74" s="42">
        <v>0</v>
      </c>
      <c r="M74" s="42">
        <v>0</v>
      </c>
      <c r="N74" s="109">
        <v>0</v>
      </c>
      <c r="O74" s="89">
        <v>0</v>
      </c>
      <c r="P74" s="42">
        <v>0</v>
      </c>
      <c r="Q74" s="42">
        <v>0</v>
      </c>
      <c r="R74" s="42">
        <v>0</v>
      </c>
      <c r="S74" s="77">
        <v>0</v>
      </c>
      <c r="T74" s="320">
        <v>0</v>
      </c>
      <c r="U74" s="42">
        <v>0</v>
      </c>
      <c r="V74" s="42">
        <v>0</v>
      </c>
      <c r="W74" s="42">
        <v>0</v>
      </c>
      <c r="X74" s="109">
        <v>0</v>
      </c>
      <c r="Y74" s="173">
        <v>0</v>
      </c>
      <c r="Z74" s="42">
        <v>0</v>
      </c>
      <c r="AA74" s="42">
        <v>0</v>
      </c>
      <c r="AB74" s="42">
        <v>0</v>
      </c>
      <c r="AC74" s="109">
        <v>0</v>
      </c>
      <c r="AD74" s="265">
        <v>0</v>
      </c>
      <c r="AE74" s="125">
        <f t="shared" si="22"/>
        <v>0</v>
      </c>
      <c r="AF74" s="61">
        <f t="shared" si="7"/>
        <v>0</v>
      </c>
      <c r="AG74" s="168">
        <f t="shared" si="23"/>
        <v>0</v>
      </c>
      <c r="AH74" s="61">
        <f t="shared" si="24"/>
        <v>0</v>
      </c>
      <c r="AI74" s="93">
        <f t="shared" si="8"/>
        <v>0</v>
      </c>
      <c r="AJ74" s="249">
        <v>0</v>
      </c>
      <c r="AK74" s="42">
        <v>0</v>
      </c>
      <c r="AL74" s="42">
        <v>0</v>
      </c>
      <c r="AM74" s="42">
        <v>0</v>
      </c>
      <c r="AN74" s="77">
        <v>0</v>
      </c>
      <c r="AO74" s="327">
        <v>0</v>
      </c>
      <c r="AP74" s="42">
        <v>0</v>
      </c>
      <c r="AQ74" s="42">
        <v>0</v>
      </c>
      <c r="AR74" s="42">
        <v>0</v>
      </c>
      <c r="AS74" s="109">
        <v>0</v>
      </c>
      <c r="AT74" s="127">
        <v>0</v>
      </c>
      <c r="AU74" s="42">
        <v>0</v>
      </c>
      <c r="AV74" s="42">
        <v>0</v>
      </c>
      <c r="AW74" s="42">
        <v>0</v>
      </c>
      <c r="AX74" s="77">
        <v>0</v>
      </c>
      <c r="AY74" s="198">
        <v>0</v>
      </c>
      <c r="AZ74" s="42">
        <v>0</v>
      </c>
      <c r="BA74" s="42">
        <v>0</v>
      </c>
      <c r="BB74" s="42">
        <v>0</v>
      </c>
      <c r="BC74" s="109">
        <v>0</v>
      </c>
      <c r="BD74" s="189" t="s">
        <v>174</v>
      </c>
      <c r="BE74" s="176" t="s">
        <v>175</v>
      </c>
      <c r="BF74" s="25" t="s">
        <v>76</v>
      </c>
    </row>
    <row r="75" spans="1:58" s="16" customFormat="1" ht="38.25" hidden="1" outlineLevel="1" x14ac:dyDescent="0.25">
      <c r="A75" s="224" t="s">
        <v>225</v>
      </c>
      <c r="B75" s="24" t="s">
        <v>177</v>
      </c>
      <c r="C75" s="222" t="s">
        <v>76</v>
      </c>
      <c r="D75" s="161">
        <v>0</v>
      </c>
      <c r="E75" s="98">
        <f t="shared" si="14"/>
        <v>0</v>
      </c>
      <c r="F75" s="50">
        <f t="shared" si="15"/>
        <v>0</v>
      </c>
      <c r="G75" s="50">
        <f t="shared" si="16"/>
        <v>0</v>
      </c>
      <c r="H75" s="50">
        <f t="shared" si="17"/>
        <v>0</v>
      </c>
      <c r="I75" s="102">
        <f t="shared" si="17"/>
        <v>0</v>
      </c>
      <c r="J75" s="114">
        <v>0</v>
      </c>
      <c r="K75" s="42">
        <v>0</v>
      </c>
      <c r="L75" s="42">
        <v>0</v>
      </c>
      <c r="M75" s="42">
        <v>0</v>
      </c>
      <c r="N75" s="109">
        <v>0</v>
      </c>
      <c r="O75" s="89">
        <v>0</v>
      </c>
      <c r="P75" s="42">
        <v>0</v>
      </c>
      <c r="Q75" s="42">
        <v>0</v>
      </c>
      <c r="R75" s="42">
        <v>0</v>
      </c>
      <c r="S75" s="77">
        <v>0</v>
      </c>
      <c r="T75" s="320">
        <v>0</v>
      </c>
      <c r="U75" s="42">
        <v>0</v>
      </c>
      <c r="V75" s="42">
        <v>0</v>
      </c>
      <c r="W75" s="42">
        <v>0</v>
      </c>
      <c r="X75" s="109">
        <v>0</v>
      </c>
      <c r="Y75" s="173">
        <v>0</v>
      </c>
      <c r="Z75" s="42">
        <v>0</v>
      </c>
      <c r="AA75" s="42">
        <v>0</v>
      </c>
      <c r="AB75" s="42">
        <v>0</v>
      </c>
      <c r="AC75" s="109">
        <v>0</v>
      </c>
      <c r="AD75" s="265">
        <v>0</v>
      </c>
      <c r="AE75" s="125">
        <f t="shared" si="22"/>
        <v>0</v>
      </c>
      <c r="AF75" s="61">
        <f t="shared" si="7"/>
        <v>0</v>
      </c>
      <c r="AG75" s="168">
        <f t="shared" si="23"/>
        <v>0</v>
      </c>
      <c r="AH75" s="61">
        <f t="shared" si="24"/>
        <v>0</v>
      </c>
      <c r="AI75" s="93">
        <f t="shared" si="8"/>
        <v>0</v>
      </c>
      <c r="AJ75" s="249">
        <v>0</v>
      </c>
      <c r="AK75" s="42">
        <v>0</v>
      </c>
      <c r="AL75" s="42">
        <v>0</v>
      </c>
      <c r="AM75" s="42">
        <v>0</v>
      </c>
      <c r="AN75" s="77">
        <v>0</v>
      </c>
      <c r="AO75" s="327">
        <v>0</v>
      </c>
      <c r="AP75" s="42">
        <v>0</v>
      </c>
      <c r="AQ75" s="42">
        <v>0</v>
      </c>
      <c r="AR75" s="42">
        <v>0</v>
      </c>
      <c r="AS75" s="109">
        <v>0</v>
      </c>
      <c r="AT75" s="127">
        <v>0</v>
      </c>
      <c r="AU75" s="42">
        <v>0</v>
      </c>
      <c r="AV75" s="42">
        <v>0</v>
      </c>
      <c r="AW75" s="42">
        <v>0</v>
      </c>
      <c r="AX75" s="77">
        <v>0</v>
      </c>
      <c r="AY75" s="198">
        <v>0</v>
      </c>
      <c r="AZ75" s="42">
        <v>0</v>
      </c>
      <c r="BA75" s="42">
        <v>0</v>
      </c>
      <c r="BB75" s="42">
        <v>0</v>
      </c>
      <c r="BC75" s="109">
        <v>0</v>
      </c>
      <c r="BD75" s="189" t="s">
        <v>176</v>
      </c>
      <c r="BE75" s="176" t="s">
        <v>177</v>
      </c>
      <c r="BF75" s="25" t="s">
        <v>76</v>
      </c>
    </row>
    <row r="76" spans="1:58" s="313" customFormat="1" ht="61.5" customHeight="1" collapsed="1" x14ac:dyDescent="0.25">
      <c r="A76" s="225" t="s">
        <v>178</v>
      </c>
      <c r="B76" s="226" t="s">
        <v>179</v>
      </c>
      <c r="C76" s="225" t="s">
        <v>76</v>
      </c>
      <c r="D76" s="294">
        <v>0</v>
      </c>
      <c r="E76" s="304">
        <f t="shared" si="14"/>
        <v>0</v>
      </c>
      <c r="F76" s="65">
        <f t="shared" si="15"/>
        <v>0</v>
      </c>
      <c r="G76" s="65">
        <f t="shared" si="16"/>
        <v>0</v>
      </c>
      <c r="H76" s="65">
        <f t="shared" si="17"/>
        <v>0</v>
      </c>
      <c r="I76" s="103">
        <f t="shared" si="17"/>
        <v>0</v>
      </c>
      <c r="J76" s="312">
        <v>0</v>
      </c>
      <c r="K76" s="45">
        <f t="shared" ref="K76:N76" si="395">SUM(K77:K78)</f>
        <v>0</v>
      </c>
      <c r="L76" s="45">
        <f t="shared" si="395"/>
        <v>0</v>
      </c>
      <c r="M76" s="45">
        <f t="shared" si="395"/>
        <v>0</v>
      </c>
      <c r="N76" s="112">
        <f t="shared" si="395"/>
        <v>0</v>
      </c>
      <c r="O76" s="311">
        <v>0</v>
      </c>
      <c r="P76" s="45">
        <f t="shared" ref="P76" si="396">SUM(P77:P78)</f>
        <v>0</v>
      </c>
      <c r="Q76" s="45">
        <f t="shared" ref="Q76" si="397">SUM(Q77:Q78)</f>
        <v>0</v>
      </c>
      <c r="R76" s="45">
        <f t="shared" ref="R76" si="398">SUM(R77:R78)</f>
        <v>0</v>
      </c>
      <c r="S76" s="80">
        <f t="shared" ref="S76" si="399">SUM(S77:S78)</f>
        <v>0</v>
      </c>
      <c r="T76" s="128">
        <v>0</v>
      </c>
      <c r="U76" s="45">
        <f t="shared" ref="U76" si="400">SUM(U77:U78)</f>
        <v>0</v>
      </c>
      <c r="V76" s="45">
        <f t="shared" ref="V76" si="401">SUM(V77:V78)</f>
        <v>0</v>
      </c>
      <c r="W76" s="45">
        <f t="shared" ref="W76" si="402">SUM(W77:W78)</f>
        <v>0</v>
      </c>
      <c r="X76" s="112">
        <f t="shared" ref="X76" si="403">SUM(X77:X78)</f>
        <v>0</v>
      </c>
      <c r="Y76" s="314">
        <f t="shared" ref="Y76" si="404">SUM(Y77:Y78)</f>
        <v>0</v>
      </c>
      <c r="Z76" s="45">
        <f t="shared" ref="Z76" si="405">SUM(Z77:Z78)</f>
        <v>0</v>
      </c>
      <c r="AA76" s="45">
        <f t="shared" ref="AA76" si="406">SUM(AA77:AA78)</f>
        <v>0</v>
      </c>
      <c r="AB76" s="45">
        <f t="shared" ref="AB76" si="407">SUM(AB77:AB78)</f>
        <v>0</v>
      </c>
      <c r="AC76" s="112">
        <f t="shared" ref="AC76" si="408">SUM(AC77:AC78)</f>
        <v>0</v>
      </c>
      <c r="AD76" s="268">
        <v>0</v>
      </c>
      <c r="AE76" s="257">
        <f t="shared" si="22"/>
        <v>0</v>
      </c>
      <c r="AF76" s="308">
        <f t="shared" si="7"/>
        <v>0</v>
      </c>
      <c r="AG76" s="309">
        <f t="shared" si="23"/>
        <v>0</v>
      </c>
      <c r="AH76" s="308">
        <f t="shared" si="24"/>
        <v>0</v>
      </c>
      <c r="AI76" s="310">
        <f t="shared" si="8"/>
        <v>0</v>
      </c>
      <c r="AJ76" s="311">
        <v>0</v>
      </c>
      <c r="AK76" s="45">
        <f t="shared" ref="AK76:AN76" si="409">SUM(AK77:AK78)</f>
        <v>0</v>
      </c>
      <c r="AL76" s="45">
        <f t="shared" si="409"/>
        <v>0</v>
      </c>
      <c r="AM76" s="45">
        <f t="shared" si="409"/>
        <v>0</v>
      </c>
      <c r="AN76" s="80">
        <f t="shared" si="409"/>
        <v>0</v>
      </c>
      <c r="AO76" s="312">
        <v>0</v>
      </c>
      <c r="AP76" s="45">
        <f t="shared" ref="AP76:AS76" si="410">SUM(AP77:AP78)</f>
        <v>0</v>
      </c>
      <c r="AQ76" s="45">
        <f t="shared" si="410"/>
        <v>0</v>
      </c>
      <c r="AR76" s="45">
        <f t="shared" si="410"/>
        <v>0</v>
      </c>
      <c r="AS76" s="112">
        <f t="shared" si="410"/>
        <v>0</v>
      </c>
      <c r="AT76" s="128">
        <v>0</v>
      </c>
      <c r="AU76" s="45">
        <f t="shared" ref="AU76:AX76" si="411">SUM(AU77:AU78)</f>
        <v>0</v>
      </c>
      <c r="AV76" s="45">
        <f t="shared" si="411"/>
        <v>0</v>
      </c>
      <c r="AW76" s="45">
        <f t="shared" si="411"/>
        <v>0</v>
      </c>
      <c r="AX76" s="80">
        <f t="shared" si="411"/>
        <v>0</v>
      </c>
      <c r="AY76" s="203">
        <v>0</v>
      </c>
      <c r="AZ76" s="45">
        <f t="shared" ref="AZ76" si="412">SUM(AZ77:AZ78)</f>
        <v>0</v>
      </c>
      <c r="BA76" s="45">
        <f t="shared" ref="BA76" si="413">SUM(BA77:BA78)</f>
        <v>0</v>
      </c>
      <c r="BB76" s="45">
        <f t="shared" ref="BB76" si="414">SUM(BB77:BB78)</f>
        <v>0</v>
      </c>
      <c r="BC76" s="112">
        <f t="shared" ref="BC76" si="415">SUM(BC77:BC78)</f>
        <v>0</v>
      </c>
      <c r="BD76" s="191" t="s">
        <v>178</v>
      </c>
      <c r="BE76" s="178" t="s">
        <v>179</v>
      </c>
      <c r="BF76" s="27" t="s">
        <v>76</v>
      </c>
    </row>
    <row r="77" spans="1:58" s="16" customFormat="1" ht="51" hidden="1" outlineLevel="1" x14ac:dyDescent="0.25">
      <c r="A77" s="222" t="s">
        <v>180</v>
      </c>
      <c r="B77" s="24" t="s">
        <v>181</v>
      </c>
      <c r="C77" s="222" t="s">
        <v>76</v>
      </c>
      <c r="D77" s="161">
        <v>0</v>
      </c>
      <c r="E77" s="98">
        <f t="shared" si="14"/>
        <v>0</v>
      </c>
      <c r="F77" s="50">
        <f t="shared" si="15"/>
        <v>0</v>
      </c>
      <c r="G77" s="50">
        <f t="shared" si="16"/>
        <v>0</v>
      </c>
      <c r="H77" s="50">
        <f t="shared" si="17"/>
        <v>0</v>
      </c>
      <c r="I77" s="102">
        <f t="shared" si="17"/>
        <v>0</v>
      </c>
      <c r="J77" s="114">
        <v>0</v>
      </c>
      <c r="K77" s="42">
        <v>0</v>
      </c>
      <c r="L77" s="42">
        <v>0</v>
      </c>
      <c r="M77" s="42">
        <v>0</v>
      </c>
      <c r="N77" s="109">
        <v>0</v>
      </c>
      <c r="O77" s="89">
        <v>0</v>
      </c>
      <c r="P77" s="42">
        <v>0</v>
      </c>
      <c r="Q77" s="42">
        <v>0</v>
      </c>
      <c r="R77" s="42">
        <v>0</v>
      </c>
      <c r="S77" s="77">
        <v>0</v>
      </c>
      <c r="T77" s="320">
        <v>0</v>
      </c>
      <c r="U77" s="42">
        <v>0</v>
      </c>
      <c r="V77" s="42">
        <v>0</v>
      </c>
      <c r="W77" s="42">
        <v>0</v>
      </c>
      <c r="X77" s="109">
        <v>0</v>
      </c>
      <c r="Y77" s="173">
        <v>0</v>
      </c>
      <c r="Z77" s="42">
        <v>0</v>
      </c>
      <c r="AA77" s="42">
        <v>0</v>
      </c>
      <c r="AB77" s="42">
        <v>0</v>
      </c>
      <c r="AC77" s="109">
        <v>0</v>
      </c>
      <c r="AD77" s="265">
        <v>0</v>
      </c>
      <c r="AE77" s="125">
        <f t="shared" si="22"/>
        <v>0</v>
      </c>
      <c r="AF77" s="61">
        <f t="shared" si="7"/>
        <v>0</v>
      </c>
      <c r="AG77" s="168">
        <f t="shared" si="23"/>
        <v>0</v>
      </c>
      <c r="AH77" s="61">
        <f t="shared" si="24"/>
        <v>0</v>
      </c>
      <c r="AI77" s="93">
        <f t="shared" si="8"/>
        <v>0</v>
      </c>
      <c r="AJ77" s="249">
        <v>0</v>
      </c>
      <c r="AK77" s="42">
        <v>0</v>
      </c>
      <c r="AL77" s="42">
        <v>0</v>
      </c>
      <c r="AM77" s="42">
        <v>0</v>
      </c>
      <c r="AN77" s="77">
        <v>0</v>
      </c>
      <c r="AO77" s="327">
        <v>0</v>
      </c>
      <c r="AP77" s="42">
        <v>0</v>
      </c>
      <c r="AQ77" s="42">
        <v>0</v>
      </c>
      <c r="AR77" s="42">
        <v>0</v>
      </c>
      <c r="AS77" s="109">
        <v>0</v>
      </c>
      <c r="AT77" s="127">
        <v>0</v>
      </c>
      <c r="AU77" s="42">
        <v>0</v>
      </c>
      <c r="AV77" s="42">
        <v>0</v>
      </c>
      <c r="AW77" s="42">
        <v>0</v>
      </c>
      <c r="AX77" s="77">
        <v>0</v>
      </c>
      <c r="AY77" s="198">
        <v>0</v>
      </c>
      <c r="AZ77" s="42">
        <v>0</v>
      </c>
      <c r="BA77" s="42">
        <v>0</v>
      </c>
      <c r="BB77" s="42">
        <v>0</v>
      </c>
      <c r="BC77" s="109">
        <v>0</v>
      </c>
      <c r="BD77" s="189" t="s">
        <v>180</v>
      </c>
      <c r="BE77" s="176" t="s">
        <v>181</v>
      </c>
      <c r="BF77" s="25" t="s">
        <v>76</v>
      </c>
    </row>
    <row r="78" spans="1:58" s="16" customFormat="1" ht="51" hidden="1" outlineLevel="1" x14ac:dyDescent="0.25">
      <c r="A78" s="222" t="s">
        <v>182</v>
      </c>
      <c r="B78" s="24" t="s">
        <v>183</v>
      </c>
      <c r="C78" s="222" t="s">
        <v>76</v>
      </c>
      <c r="D78" s="161">
        <v>0</v>
      </c>
      <c r="E78" s="98">
        <f t="shared" si="14"/>
        <v>0</v>
      </c>
      <c r="F78" s="50">
        <f t="shared" si="15"/>
        <v>0</v>
      </c>
      <c r="G78" s="50">
        <f t="shared" si="16"/>
        <v>0</v>
      </c>
      <c r="H78" s="50">
        <f t="shared" si="17"/>
        <v>0</v>
      </c>
      <c r="I78" s="102">
        <f t="shared" si="17"/>
        <v>0</v>
      </c>
      <c r="J78" s="114">
        <v>0</v>
      </c>
      <c r="K78" s="42">
        <v>0</v>
      </c>
      <c r="L78" s="42">
        <v>0</v>
      </c>
      <c r="M78" s="42">
        <v>0</v>
      </c>
      <c r="N78" s="109">
        <v>0</v>
      </c>
      <c r="O78" s="89">
        <v>0</v>
      </c>
      <c r="P78" s="42">
        <v>0</v>
      </c>
      <c r="Q78" s="42">
        <v>0</v>
      </c>
      <c r="R78" s="42">
        <v>0</v>
      </c>
      <c r="S78" s="77">
        <v>0</v>
      </c>
      <c r="T78" s="320">
        <v>0</v>
      </c>
      <c r="U78" s="42">
        <v>0</v>
      </c>
      <c r="V78" s="42">
        <v>0</v>
      </c>
      <c r="W78" s="42">
        <v>0</v>
      </c>
      <c r="X78" s="109">
        <v>0</v>
      </c>
      <c r="Y78" s="173">
        <v>0</v>
      </c>
      <c r="Z78" s="42">
        <v>0</v>
      </c>
      <c r="AA78" s="42">
        <v>0</v>
      </c>
      <c r="AB78" s="42">
        <v>0</v>
      </c>
      <c r="AC78" s="109">
        <v>0</v>
      </c>
      <c r="AD78" s="265">
        <v>0</v>
      </c>
      <c r="AE78" s="125">
        <f t="shared" si="22"/>
        <v>0</v>
      </c>
      <c r="AF78" s="61">
        <f t="shared" si="7"/>
        <v>0</v>
      </c>
      <c r="AG78" s="168">
        <f t="shared" si="23"/>
        <v>0</v>
      </c>
      <c r="AH78" s="61">
        <f t="shared" si="24"/>
        <v>0</v>
      </c>
      <c r="AI78" s="93">
        <f t="shared" si="8"/>
        <v>0</v>
      </c>
      <c r="AJ78" s="249">
        <v>0</v>
      </c>
      <c r="AK78" s="42">
        <v>0</v>
      </c>
      <c r="AL78" s="42">
        <v>0</v>
      </c>
      <c r="AM78" s="42">
        <v>0</v>
      </c>
      <c r="AN78" s="77">
        <v>0</v>
      </c>
      <c r="AO78" s="327">
        <v>0</v>
      </c>
      <c r="AP78" s="42">
        <v>0</v>
      </c>
      <c r="AQ78" s="42">
        <v>0</v>
      </c>
      <c r="AR78" s="42">
        <v>0</v>
      </c>
      <c r="AS78" s="109">
        <v>0</v>
      </c>
      <c r="AT78" s="127">
        <v>0</v>
      </c>
      <c r="AU78" s="42">
        <v>0</v>
      </c>
      <c r="AV78" s="42">
        <v>0</v>
      </c>
      <c r="AW78" s="42">
        <v>0</v>
      </c>
      <c r="AX78" s="77">
        <v>0</v>
      </c>
      <c r="AY78" s="198">
        <v>0</v>
      </c>
      <c r="AZ78" s="42">
        <v>0</v>
      </c>
      <c r="BA78" s="42">
        <v>0</v>
      </c>
      <c r="BB78" s="42">
        <v>0</v>
      </c>
      <c r="BC78" s="109">
        <v>0</v>
      </c>
      <c r="BD78" s="189" t="s">
        <v>182</v>
      </c>
      <c r="BE78" s="176" t="s">
        <v>183</v>
      </c>
      <c r="BF78" s="25" t="s">
        <v>76</v>
      </c>
    </row>
    <row r="79" spans="1:58" s="313" customFormat="1" ht="42.75" customHeight="1" collapsed="1" x14ac:dyDescent="0.25">
      <c r="A79" s="225" t="s">
        <v>184</v>
      </c>
      <c r="B79" s="226" t="s">
        <v>185</v>
      </c>
      <c r="C79" s="225" t="s">
        <v>76</v>
      </c>
      <c r="D79" s="295">
        <v>0.65855999999999992</v>
      </c>
      <c r="E79" s="304">
        <f t="shared" ref="E79:E80" si="416">J79+O79+T79+Y79</f>
        <v>0</v>
      </c>
      <c r="F79" s="65">
        <f t="shared" ref="F79:F80" si="417">K79+P79+U79+Z79</f>
        <v>0</v>
      </c>
      <c r="G79" s="65">
        <f t="shared" ref="G79:G80" si="418">L79+Q79+V79+AA79</f>
        <v>0</v>
      </c>
      <c r="H79" s="65">
        <f t="shared" ref="H79:H80" si="419">M79+R79+W79+AB79</f>
        <v>0</v>
      </c>
      <c r="I79" s="103">
        <f t="shared" ref="I79:I80" si="420">N79+S79+X79+AC79</f>
        <v>0</v>
      </c>
      <c r="J79" s="114">
        <f t="shared" ref="J79:AC79" si="421">J80</f>
        <v>0</v>
      </c>
      <c r="K79" s="45">
        <f t="shared" si="421"/>
        <v>0</v>
      </c>
      <c r="L79" s="45">
        <f t="shared" si="421"/>
        <v>0</v>
      </c>
      <c r="M79" s="45">
        <f t="shared" si="421"/>
        <v>0</v>
      </c>
      <c r="N79" s="112">
        <f t="shared" si="421"/>
        <v>0</v>
      </c>
      <c r="O79" s="89">
        <f t="shared" si="421"/>
        <v>0</v>
      </c>
      <c r="P79" s="45">
        <f t="shared" si="421"/>
        <v>0</v>
      </c>
      <c r="Q79" s="45">
        <f t="shared" si="421"/>
        <v>0</v>
      </c>
      <c r="R79" s="45">
        <f t="shared" si="421"/>
        <v>0</v>
      </c>
      <c r="S79" s="80">
        <f t="shared" si="421"/>
        <v>0</v>
      </c>
      <c r="T79" s="320">
        <f t="shared" si="421"/>
        <v>0</v>
      </c>
      <c r="U79" s="45">
        <f t="shared" si="421"/>
        <v>0</v>
      </c>
      <c r="V79" s="45">
        <f t="shared" si="421"/>
        <v>0</v>
      </c>
      <c r="W79" s="45">
        <f t="shared" si="421"/>
        <v>0</v>
      </c>
      <c r="X79" s="112">
        <f t="shared" si="421"/>
        <v>0</v>
      </c>
      <c r="Y79" s="173">
        <f t="shared" si="421"/>
        <v>0</v>
      </c>
      <c r="Z79" s="45">
        <f t="shared" si="421"/>
        <v>0</v>
      </c>
      <c r="AA79" s="45">
        <f t="shared" si="421"/>
        <v>0</v>
      </c>
      <c r="AB79" s="45">
        <f t="shared" si="421"/>
        <v>0</v>
      </c>
      <c r="AC79" s="112">
        <f t="shared" si="421"/>
        <v>0</v>
      </c>
      <c r="AD79" s="268">
        <v>1.0825</v>
      </c>
      <c r="AE79" s="257">
        <f t="shared" ref="AE79:AE80" si="422">AJ79+AO79+AT79+AY79</f>
        <v>0</v>
      </c>
      <c r="AF79" s="308">
        <f t="shared" ref="AF79:AF80" si="423">AK79+AP79+AU79+AZ79</f>
        <v>0</v>
      </c>
      <c r="AG79" s="309">
        <f t="shared" ref="AG79:AG80" si="424">AL79+AQ79+AV79+BA79</f>
        <v>0</v>
      </c>
      <c r="AH79" s="308">
        <f t="shared" ref="AH79:AH80" si="425">AM79+AR79+AW79+BB79</f>
        <v>0</v>
      </c>
      <c r="AI79" s="310">
        <f t="shared" ref="AI79:AI80" si="426">AN79+AS79+AX79+BC79</f>
        <v>0</v>
      </c>
      <c r="AJ79" s="249">
        <f t="shared" ref="AJ79:AX79" si="427">AJ80</f>
        <v>0</v>
      </c>
      <c r="AK79" s="45">
        <f t="shared" si="427"/>
        <v>0</v>
      </c>
      <c r="AL79" s="45">
        <f t="shared" si="427"/>
        <v>0</v>
      </c>
      <c r="AM79" s="45">
        <f t="shared" si="427"/>
        <v>0</v>
      </c>
      <c r="AN79" s="80">
        <f t="shared" si="427"/>
        <v>0</v>
      </c>
      <c r="AO79" s="327">
        <f t="shared" si="427"/>
        <v>0</v>
      </c>
      <c r="AP79" s="45">
        <f t="shared" si="427"/>
        <v>0</v>
      </c>
      <c r="AQ79" s="45">
        <f t="shared" si="427"/>
        <v>0</v>
      </c>
      <c r="AR79" s="45">
        <f t="shared" si="427"/>
        <v>0</v>
      </c>
      <c r="AS79" s="112">
        <f t="shared" si="427"/>
        <v>0</v>
      </c>
      <c r="AT79" s="127">
        <f t="shared" si="427"/>
        <v>0</v>
      </c>
      <c r="AU79" s="45">
        <f t="shared" si="427"/>
        <v>0</v>
      </c>
      <c r="AV79" s="45">
        <f t="shared" si="427"/>
        <v>0</v>
      </c>
      <c r="AW79" s="45">
        <f t="shared" si="427"/>
        <v>0</v>
      </c>
      <c r="AX79" s="80">
        <f t="shared" si="427"/>
        <v>0</v>
      </c>
      <c r="AY79" s="198">
        <f>AY80</f>
        <v>0</v>
      </c>
      <c r="AZ79" s="45">
        <f t="shared" ref="AZ79:BC79" si="428">AZ80</f>
        <v>0</v>
      </c>
      <c r="BA79" s="45">
        <f t="shared" si="428"/>
        <v>0</v>
      </c>
      <c r="BB79" s="45">
        <f t="shared" si="428"/>
        <v>0</v>
      </c>
      <c r="BC79" s="112">
        <f t="shared" si="428"/>
        <v>0</v>
      </c>
      <c r="BD79" s="191" t="s">
        <v>184</v>
      </c>
      <c r="BE79" s="178" t="s">
        <v>185</v>
      </c>
      <c r="BF79" s="27" t="s">
        <v>76</v>
      </c>
    </row>
    <row r="80" spans="1:58" s="303" customFormat="1" ht="42.75" customHeight="1" thickBot="1" x14ac:dyDescent="0.3">
      <c r="A80" s="296" t="s">
        <v>226</v>
      </c>
      <c r="B80" s="297" t="s">
        <v>227</v>
      </c>
      <c r="C80" s="298" t="s">
        <v>228</v>
      </c>
      <c r="D80" s="299">
        <v>0.65855999999999992</v>
      </c>
      <c r="E80" s="98">
        <f t="shared" si="416"/>
        <v>0</v>
      </c>
      <c r="F80" s="50">
        <f t="shared" si="417"/>
        <v>0</v>
      </c>
      <c r="G80" s="50">
        <f t="shared" si="418"/>
        <v>0</v>
      </c>
      <c r="H80" s="50">
        <f t="shared" si="419"/>
        <v>0</v>
      </c>
      <c r="I80" s="102">
        <f t="shared" si="420"/>
        <v>0</v>
      </c>
      <c r="J80" s="94">
        <f>AJ80*1.2</f>
        <v>0</v>
      </c>
      <c r="K80" s="169">
        <f>AK80*1.2</f>
        <v>0</v>
      </c>
      <c r="L80" s="169">
        <f t="shared" ref="L80" si="429">AL80*1.2</f>
        <v>0</v>
      </c>
      <c r="M80" s="169">
        <f t="shared" ref="M80" si="430">AM80*1.2</f>
        <v>0</v>
      </c>
      <c r="N80" s="171">
        <f>AN80*1.2</f>
        <v>0</v>
      </c>
      <c r="O80" s="94">
        <f t="shared" ref="O80" si="431">AO80*1.2</f>
        <v>0</v>
      </c>
      <c r="P80" s="169">
        <f t="shared" ref="P80" si="432">AP80*1.2</f>
        <v>0</v>
      </c>
      <c r="Q80" s="169">
        <f t="shared" ref="Q80" si="433">AQ80*1.2</f>
        <v>0</v>
      </c>
      <c r="R80" s="169">
        <f t="shared" ref="R80" si="434">AR80*1.2</f>
        <v>0</v>
      </c>
      <c r="S80" s="171">
        <f t="shared" ref="S80" si="435">AS80*1.2</f>
        <v>0</v>
      </c>
      <c r="T80" s="94">
        <f t="shared" ref="T80" si="436">AT80*1.2</f>
        <v>0</v>
      </c>
      <c r="U80" s="169">
        <f t="shared" ref="U80" si="437">AU80*1.2</f>
        <v>0</v>
      </c>
      <c r="V80" s="169">
        <f t="shared" ref="V80" si="438">AV80*1.2</f>
        <v>0</v>
      </c>
      <c r="W80" s="169">
        <f t="shared" ref="W80" si="439">AW80*1.2</f>
        <v>0</v>
      </c>
      <c r="X80" s="171">
        <f t="shared" ref="X80" si="440">AX80*1.2</f>
        <v>0</v>
      </c>
      <c r="Y80" s="94">
        <f t="shared" ref="Y80" si="441">AY80*1.2</f>
        <v>0</v>
      </c>
      <c r="Z80" s="169">
        <f t="shared" ref="Z80" si="442">AZ80*1.2</f>
        <v>0</v>
      </c>
      <c r="AA80" s="169">
        <f t="shared" ref="AA80" si="443">BA80*1.2</f>
        <v>0</v>
      </c>
      <c r="AB80" s="169">
        <f t="shared" ref="AB80" si="444">BB80*1.2</f>
        <v>0</v>
      </c>
      <c r="AC80" s="171">
        <f t="shared" ref="AC80" si="445">BC80*1.2</f>
        <v>0</v>
      </c>
      <c r="AD80" s="265">
        <v>1.0825</v>
      </c>
      <c r="AE80" s="125">
        <f t="shared" si="422"/>
        <v>0</v>
      </c>
      <c r="AF80" s="61">
        <f t="shared" si="423"/>
        <v>0</v>
      </c>
      <c r="AG80" s="168">
        <f t="shared" si="424"/>
        <v>0</v>
      </c>
      <c r="AH80" s="168">
        <f t="shared" si="425"/>
        <v>0</v>
      </c>
      <c r="AI80" s="93">
        <f t="shared" si="426"/>
        <v>0</v>
      </c>
      <c r="AJ80" s="249">
        <v>0</v>
      </c>
      <c r="AK80" s="42">
        <v>0</v>
      </c>
      <c r="AL80" s="42">
        <v>0</v>
      </c>
      <c r="AM80" s="42">
        <v>0</v>
      </c>
      <c r="AN80" s="107">
        <f>AJ80-AK80-AL80-AM80</f>
        <v>0</v>
      </c>
      <c r="AO80" s="327">
        <v>0</v>
      </c>
      <c r="AP80" s="42">
        <v>0</v>
      </c>
      <c r="AQ80" s="42">
        <v>0</v>
      </c>
      <c r="AR80" s="42">
        <v>0</v>
      </c>
      <c r="AS80" s="116">
        <f>AO80-AP80-AQ80-AR80</f>
        <v>0</v>
      </c>
      <c r="AT80" s="127">
        <v>0</v>
      </c>
      <c r="AU80" s="42">
        <v>0</v>
      </c>
      <c r="AV80" s="42">
        <v>0</v>
      </c>
      <c r="AW80" s="42">
        <v>0</v>
      </c>
      <c r="AX80" s="83">
        <f>AT80-AU80-AV80-AW80</f>
        <v>0</v>
      </c>
      <c r="AY80" s="198">
        <v>0</v>
      </c>
      <c r="AZ80" s="42">
        <v>0</v>
      </c>
      <c r="BA80" s="42">
        <v>0</v>
      </c>
      <c r="BB80" s="42">
        <v>0</v>
      </c>
      <c r="BC80" s="116">
        <f>AY80-AZ80-BA80-BB80</f>
        <v>0</v>
      </c>
      <c r="BD80" s="300"/>
      <c r="BE80" s="301"/>
      <c r="BF80" s="302"/>
    </row>
    <row r="81" spans="1:97" s="313" customFormat="1" ht="39" thickTop="1" x14ac:dyDescent="0.25">
      <c r="A81" s="225" t="s">
        <v>186</v>
      </c>
      <c r="B81" s="226" t="s">
        <v>187</v>
      </c>
      <c r="C81" s="225" t="s">
        <v>76</v>
      </c>
      <c r="D81" s="295">
        <v>0</v>
      </c>
      <c r="E81" s="304">
        <f t="shared" si="14"/>
        <v>0</v>
      </c>
      <c r="F81" s="65">
        <f t="shared" si="15"/>
        <v>0</v>
      </c>
      <c r="G81" s="65">
        <f t="shared" si="16"/>
        <v>0</v>
      </c>
      <c r="H81" s="65">
        <f t="shared" si="17"/>
        <v>0</v>
      </c>
      <c r="I81" s="103">
        <f t="shared" si="17"/>
        <v>0</v>
      </c>
      <c r="J81" s="312">
        <v>0</v>
      </c>
      <c r="K81" s="45">
        <v>0</v>
      </c>
      <c r="L81" s="45">
        <v>0</v>
      </c>
      <c r="M81" s="45">
        <v>0</v>
      </c>
      <c r="N81" s="112">
        <v>0</v>
      </c>
      <c r="O81" s="311">
        <v>0</v>
      </c>
      <c r="P81" s="45">
        <v>0</v>
      </c>
      <c r="Q81" s="45">
        <v>0</v>
      </c>
      <c r="R81" s="45">
        <v>0</v>
      </c>
      <c r="S81" s="80">
        <v>0</v>
      </c>
      <c r="T81" s="128">
        <v>0</v>
      </c>
      <c r="U81" s="45">
        <v>0</v>
      </c>
      <c r="V81" s="45">
        <v>0</v>
      </c>
      <c r="W81" s="45">
        <v>0</v>
      </c>
      <c r="X81" s="112">
        <v>0</v>
      </c>
      <c r="Y81" s="314">
        <v>0</v>
      </c>
      <c r="Z81" s="45">
        <v>0</v>
      </c>
      <c r="AA81" s="45">
        <v>0</v>
      </c>
      <c r="AB81" s="45">
        <v>0</v>
      </c>
      <c r="AC81" s="112">
        <v>0</v>
      </c>
      <c r="AD81" s="276">
        <v>0</v>
      </c>
      <c r="AE81" s="257">
        <f t="shared" si="22"/>
        <v>0</v>
      </c>
      <c r="AF81" s="308">
        <f t="shared" si="7"/>
        <v>0</v>
      </c>
      <c r="AG81" s="309">
        <f t="shared" si="23"/>
        <v>0</v>
      </c>
      <c r="AH81" s="308">
        <f t="shared" si="24"/>
        <v>0</v>
      </c>
      <c r="AI81" s="310">
        <f t="shared" si="8"/>
        <v>0</v>
      </c>
      <c r="AJ81" s="311">
        <v>0</v>
      </c>
      <c r="AK81" s="45">
        <v>0</v>
      </c>
      <c r="AL81" s="45">
        <v>0</v>
      </c>
      <c r="AM81" s="45">
        <v>0</v>
      </c>
      <c r="AN81" s="80">
        <v>0</v>
      </c>
      <c r="AO81" s="312">
        <v>0</v>
      </c>
      <c r="AP81" s="45">
        <v>0</v>
      </c>
      <c r="AQ81" s="45">
        <v>0</v>
      </c>
      <c r="AR81" s="45">
        <v>0</v>
      </c>
      <c r="AS81" s="112">
        <v>0</v>
      </c>
      <c r="AT81" s="128">
        <v>0</v>
      </c>
      <c r="AU81" s="45">
        <v>0</v>
      </c>
      <c r="AV81" s="45">
        <v>0</v>
      </c>
      <c r="AW81" s="45">
        <v>0</v>
      </c>
      <c r="AX81" s="80">
        <v>0</v>
      </c>
      <c r="AY81" s="203">
        <v>0</v>
      </c>
      <c r="AZ81" s="45">
        <v>0</v>
      </c>
      <c r="BA81" s="45">
        <v>0</v>
      </c>
      <c r="BB81" s="45">
        <v>0</v>
      </c>
      <c r="BC81" s="112">
        <v>0</v>
      </c>
      <c r="BD81" s="191" t="s">
        <v>186</v>
      </c>
      <c r="BE81" s="178" t="s">
        <v>187</v>
      </c>
      <c r="BF81" s="27" t="s">
        <v>76</v>
      </c>
    </row>
    <row r="82" spans="1:97" s="313" customFormat="1" ht="25.5" x14ac:dyDescent="0.25">
      <c r="A82" s="225" t="s">
        <v>188</v>
      </c>
      <c r="B82" s="226" t="s">
        <v>189</v>
      </c>
      <c r="C82" s="225" t="s">
        <v>76</v>
      </c>
      <c r="D82" s="295">
        <v>3.2172000000000001</v>
      </c>
      <c r="E82" s="304">
        <f t="shared" si="14"/>
        <v>0</v>
      </c>
      <c r="F82" s="65">
        <f t="shared" si="15"/>
        <v>0</v>
      </c>
      <c r="G82" s="65">
        <f t="shared" si="16"/>
        <v>0</v>
      </c>
      <c r="H82" s="65">
        <f t="shared" si="17"/>
        <v>0</v>
      </c>
      <c r="I82" s="103">
        <f t="shared" si="17"/>
        <v>0</v>
      </c>
      <c r="J82" s="312">
        <f t="shared" ref="J82" si="446">J83</f>
        <v>0</v>
      </c>
      <c r="K82" s="45">
        <f t="shared" ref="K82:O82" si="447">K83</f>
        <v>0</v>
      </c>
      <c r="L82" s="45">
        <f t="shared" si="447"/>
        <v>0</v>
      </c>
      <c r="M82" s="45">
        <f t="shared" si="447"/>
        <v>0</v>
      </c>
      <c r="N82" s="112">
        <f t="shared" si="447"/>
        <v>0</v>
      </c>
      <c r="O82" s="311">
        <f t="shared" si="447"/>
        <v>0</v>
      </c>
      <c r="P82" s="45">
        <f t="shared" ref="P82" si="448">P83</f>
        <v>0</v>
      </c>
      <c r="Q82" s="45">
        <f t="shared" ref="Q82" si="449">Q83</f>
        <v>0</v>
      </c>
      <c r="R82" s="45">
        <f t="shared" ref="R82" si="450">R83</f>
        <v>0</v>
      </c>
      <c r="S82" s="80">
        <f t="shared" ref="S82:T82" si="451">S83</f>
        <v>0</v>
      </c>
      <c r="T82" s="128">
        <f t="shared" si="451"/>
        <v>0</v>
      </c>
      <c r="U82" s="45">
        <f t="shared" ref="U82" si="452">U83</f>
        <v>0</v>
      </c>
      <c r="V82" s="45">
        <f t="shared" ref="V82" si="453">V83</f>
        <v>0</v>
      </c>
      <c r="W82" s="45">
        <f t="shared" ref="W82" si="454">W83</f>
        <v>0</v>
      </c>
      <c r="X82" s="112">
        <f t="shared" ref="X82" si="455">X83</f>
        <v>0</v>
      </c>
      <c r="Y82" s="314">
        <f t="shared" ref="Y82" si="456">Y83</f>
        <v>0</v>
      </c>
      <c r="Z82" s="45">
        <f t="shared" ref="Z82" si="457">Z83</f>
        <v>0</v>
      </c>
      <c r="AA82" s="45">
        <f t="shared" ref="AA82" si="458">AA83</f>
        <v>0</v>
      </c>
      <c r="AB82" s="45">
        <f t="shared" ref="AB82" si="459">AB83</f>
        <v>0</v>
      </c>
      <c r="AC82" s="112">
        <f t="shared" ref="AC82" si="460">AC83</f>
        <v>0</v>
      </c>
      <c r="AD82" s="276">
        <v>2.681</v>
      </c>
      <c r="AE82" s="257">
        <f t="shared" si="22"/>
        <v>0</v>
      </c>
      <c r="AF82" s="308">
        <f t="shared" si="7"/>
        <v>0</v>
      </c>
      <c r="AG82" s="309">
        <f t="shared" si="23"/>
        <v>0</v>
      </c>
      <c r="AH82" s="308">
        <f t="shared" si="24"/>
        <v>0</v>
      </c>
      <c r="AI82" s="310">
        <f t="shared" si="8"/>
        <v>0</v>
      </c>
      <c r="AJ82" s="311">
        <f t="shared" ref="AJ82:AS82" si="461">AJ83</f>
        <v>0</v>
      </c>
      <c r="AK82" s="45">
        <f t="shared" si="461"/>
        <v>0</v>
      </c>
      <c r="AL82" s="45">
        <f t="shared" si="461"/>
        <v>0</v>
      </c>
      <c r="AM82" s="45">
        <f t="shared" si="461"/>
        <v>0</v>
      </c>
      <c r="AN82" s="80">
        <f t="shared" si="461"/>
        <v>0</v>
      </c>
      <c r="AO82" s="312">
        <f t="shared" si="461"/>
        <v>0</v>
      </c>
      <c r="AP82" s="45">
        <f t="shared" si="461"/>
        <v>0</v>
      </c>
      <c r="AQ82" s="45">
        <f t="shared" si="461"/>
        <v>0</v>
      </c>
      <c r="AR82" s="45">
        <f t="shared" si="461"/>
        <v>0</v>
      </c>
      <c r="AS82" s="112">
        <f t="shared" si="461"/>
        <v>0</v>
      </c>
      <c r="AT82" s="128">
        <f t="shared" ref="AT82:AX82" si="462">AT83</f>
        <v>0</v>
      </c>
      <c r="AU82" s="45">
        <f t="shared" si="462"/>
        <v>0</v>
      </c>
      <c r="AV82" s="45">
        <f t="shared" si="462"/>
        <v>0</v>
      </c>
      <c r="AW82" s="45">
        <f t="shared" si="462"/>
        <v>0</v>
      </c>
      <c r="AX82" s="80">
        <f t="shared" si="462"/>
        <v>0</v>
      </c>
      <c r="AY82" s="203">
        <f>AY83</f>
        <v>0</v>
      </c>
      <c r="AZ82" s="45">
        <f t="shared" ref="AZ82" si="463">AZ83</f>
        <v>0</v>
      </c>
      <c r="BA82" s="45">
        <f t="shared" ref="BA82" si="464">BA83</f>
        <v>0</v>
      </c>
      <c r="BB82" s="45">
        <f t="shared" ref="BB82" si="465">BB83</f>
        <v>0</v>
      </c>
      <c r="BC82" s="112">
        <f t="shared" ref="BC82" si="466">BC83</f>
        <v>0</v>
      </c>
      <c r="BD82" s="191" t="s">
        <v>188</v>
      </c>
      <c r="BE82" s="178" t="s">
        <v>189</v>
      </c>
      <c r="BF82" s="27" t="s">
        <v>76</v>
      </c>
    </row>
    <row r="83" spans="1:97" s="313" customFormat="1" ht="22.5" customHeight="1" x14ac:dyDescent="0.25">
      <c r="A83" s="225" t="s">
        <v>229</v>
      </c>
      <c r="B83" s="226" t="s">
        <v>230</v>
      </c>
      <c r="C83" s="227" t="s">
        <v>210</v>
      </c>
      <c r="D83" s="295">
        <v>1.5303599999999999</v>
      </c>
      <c r="E83" s="304">
        <f t="shared" si="14"/>
        <v>0</v>
      </c>
      <c r="F83" s="65">
        <f t="shared" si="15"/>
        <v>0</v>
      </c>
      <c r="G83" s="65">
        <f t="shared" si="16"/>
        <v>0</v>
      </c>
      <c r="H83" s="65">
        <f t="shared" si="17"/>
        <v>0</v>
      </c>
      <c r="I83" s="103">
        <f t="shared" si="17"/>
        <v>0</v>
      </c>
      <c r="J83" s="312">
        <f t="shared" ref="J83:AC83" si="467">SUM(J84:J86)</f>
        <v>0</v>
      </c>
      <c r="K83" s="49">
        <f t="shared" si="467"/>
        <v>0</v>
      </c>
      <c r="L83" s="49">
        <f t="shared" si="467"/>
        <v>0</v>
      </c>
      <c r="M83" s="49">
        <f t="shared" si="467"/>
        <v>0</v>
      </c>
      <c r="N83" s="119">
        <f t="shared" si="467"/>
        <v>0</v>
      </c>
      <c r="O83" s="311">
        <f t="shared" si="467"/>
        <v>0</v>
      </c>
      <c r="P83" s="49">
        <f t="shared" si="467"/>
        <v>0</v>
      </c>
      <c r="Q83" s="49">
        <f t="shared" si="467"/>
        <v>0</v>
      </c>
      <c r="R83" s="49">
        <f t="shared" si="467"/>
        <v>0</v>
      </c>
      <c r="S83" s="86">
        <f t="shared" si="467"/>
        <v>0</v>
      </c>
      <c r="T83" s="128">
        <f t="shared" si="467"/>
        <v>0</v>
      </c>
      <c r="U83" s="49">
        <f t="shared" si="467"/>
        <v>0</v>
      </c>
      <c r="V83" s="49">
        <f t="shared" si="467"/>
        <v>0</v>
      </c>
      <c r="W83" s="49">
        <f t="shared" si="467"/>
        <v>0</v>
      </c>
      <c r="X83" s="119">
        <f t="shared" si="467"/>
        <v>0</v>
      </c>
      <c r="Y83" s="331">
        <f t="shared" si="467"/>
        <v>0</v>
      </c>
      <c r="Z83" s="49">
        <f t="shared" si="467"/>
        <v>0</v>
      </c>
      <c r="AA83" s="49">
        <f t="shared" si="467"/>
        <v>0</v>
      </c>
      <c r="AB83" s="49">
        <f t="shared" si="467"/>
        <v>0</v>
      </c>
      <c r="AC83" s="119">
        <f t="shared" si="467"/>
        <v>0</v>
      </c>
      <c r="AD83" s="276">
        <v>1.2753000000000001</v>
      </c>
      <c r="AE83" s="257">
        <f t="shared" si="22"/>
        <v>0</v>
      </c>
      <c r="AF83" s="308">
        <f t="shared" si="7"/>
        <v>0</v>
      </c>
      <c r="AG83" s="309">
        <f t="shared" si="23"/>
        <v>0</v>
      </c>
      <c r="AH83" s="308">
        <f t="shared" si="24"/>
        <v>0</v>
      </c>
      <c r="AI83" s="310">
        <f t="shared" si="8"/>
        <v>0</v>
      </c>
      <c r="AJ83" s="311">
        <f t="shared" ref="AJ83:BC83" si="468">SUM(AJ84:AJ86)</f>
        <v>0</v>
      </c>
      <c r="AK83" s="49">
        <f t="shared" si="468"/>
        <v>0</v>
      </c>
      <c r="AL83" s="49">
        <f t="shared" si="468"/>
        <v>0</v>
      </c>
      <c r="AM83" s="49">
        <f t="shared" si="468"/>
        <v>0</v>
      </c>
      <c r="AN83" s="86">
        <f t="shared" si="468"/>
        <v>0</v>
      </c>
      <c r="AO83" s="312">
        <f t="shared" si="468"/>
        <v>0</v>
      </c>
      <c r="AP83" s="49">
        <f t="shared" si="468"/>
        <v>0</v>
      </c>
      <c r="AQ83" s="49">
        <f t="shared" si="468"/>
        <v>0</v>
      </c>
      <c r="AR83" s="49">
        <f t="shared" si="468"/>
        <v>0</v>
      </c>
      <c r="AS83" s="119">
        <f t="shared" si="468"/>
        <v>0</v>
      </c>
      <c r="AT83" s="128">
        <f t="shared" si="468"/>
        <v>0</v>
      </c>
      <c r="AU83" s="49">
        <f t="shared" si="468"/>
        <v>0</v>
      </c>
      <c r="AV83" s="49">
        <f t="shared" si="468"/>
        <v>0</v>
      </c>
      <c r="AW83" s="49">
        <f t="shared" si="468"/>
        <v>0</v>
      </c>
      <c r="AX83" s="86">
        <f t="shared" si="468"/>
        <v>0</v>
      </c>
      <c r="AY83" s="203">
        <f t="shared" si="468"/>
        <v>0</v>
      </c>
      <c r="AZ83" s="49">
        <f t="shared" si="468"/>
        <v>0</v>
      </c>
      <c r="BA83" s="49">
        <f t="shared" si="468"/>
        <v>0</v>
      </c>
      <c r="BB83" s="49">
        <f t="shared" si="468"/>
        <v>0</v>
      </c>
      <c r="BC83" s="119">
        <f t="shared" si="468"/>
        <v>0</v>
      </c>
      <c r="BD83" s="191" t="s">
        <v>190</v>
      </c>
      <c r="BE83" s="178" t="s">
        <v>191</v>
      </c>
      <c r="BF83" s="36" t="s">
        <v>192</v>
      </c>
    </row>
    <row r="84" spans="1:97" s="16" customFormat="1" ht="30" customHeight="1" x14ac:dyDescent="0.25">
      <c r="A84" s="211" t="s">
        <v>231</v>
      </c>
      <c r="B84" s="212" t="s">
        <v>232</v>
      </c>
      <c r="C84" s="70" t="s">
        <v>233</v>
      </c>
      <c r="D84" s="161">
        <v>0.91896</v>
      </c>
      <c r="E84" s="98">
        <f t="shared" si="14"/>
        <v>0</v>
      </c>
      <c r="F84" s="50">
        <f t="shared" si="15"/>
        <v>0</v>
      </c>
      <c r="G84" s="50">
        <f t="shared" si="16"/>
        <v>0</v>
      </c>
      <c r="H84" s="50">
        <f t="shared" si="17"/>
        <v>0</v>
      </c>
      <c r="I84" s="102">
        <f t="shared" si="17"/>
        <v>0</v>
      </c>
      <c r="J84" s="94">
        <f t="shared" ref="J84:K86" si="469">AJ84*1.2</f>
        <v>0</v>
      </c>
      <c r="K84" s="169">
        <f t="shared" si="469"/>
        <v>0</v>
      </c>
      <c r="L84" s="169">
        <f t="shared" ref="L84:L86" si="470">AL84*1.2</f>
        <v>0</v>
      </c>
      <c r="M84" s="169">
        <f t="shared" ref="M84:M86" si="471">AM84*1.2</f>
        <v>0</v>
      </c>
      <c r="N84" s="171">
        <f>AN84*1.2</f>
        <v>0</v>
      </c>
      <c r="O84" s="94">
        <f t="shared" ref="O84:O86" si="472">AO84*1.2</f>
        <v>0</v>
      </c>
      <c r="P84" s="169">
        <f t="shared" ref="P84:P86" si="473">AP84*1.2</f>
        <v>0</v>
      </c>
      <c r="Q84" s="169">
        <f t="shared" ref="Q84:Q86" si="474">AQ84*1.2</f>
        <v>0</v>
      </c>
      <c r="R84" s="169">
        <f t="shared" ref="R84:R86" si="475">AR84*1.2</f>
        <v>0</v>
      </c>
      <c r="S84" s="171">
        <f t="shared" ref="S84:S86" si="476">AS84*1.2</f>
        <v>0</v>
      </c>
      <c r="T84" s="94">
        <f t="shared" ref="T84:T86" si="477">AT84*1.2</f>
        <v>0</v>
      </c>
      <c r="U84" s="169">
        <f t="shared" ref="U84:U86" si="478">AU84*1.2</f>
        <v>0</v>
      </c>
      <c r="V84" s="169">
        <f t="shared" ref="V84:V86" si="479">AV84*1.2</f>
        <v>0</v>
      </c>
      <c r="W84" s="169">
        <f t="shared" ref="W84:W86" si="480">AW84*1.2</f>
        <v>0</v>
      </c>
      <c r="X84" s="171">
        <f t="shared" ref="X84:X86" si="481">AX84*1.2</f>
        <v>0</v>
      </c>
      <c r="Y84" s="94">
        <f t="shared" ref="Y84:Y86" si="482">AY84*1.2</f>
        <v>0</v>
      </c>
      <c r="Z84" s="169">
        <f t="shared" ref="Z84:Z86" si="483">AZ84*1.2</f>
        <v>0</v>
      </c>
      <c r="AA84" s="169">
        <f t="shared" ref="AA84:AA86" si="484">BA84*1.2</f>
        <v>0</v>
      </c>
      <c r="AB84" s="169">
        <f t="shared" ref="AB84:AB86" si="485">BB84*1.2</f>
        <v>0</v>
      </c>
      <c r="AC84" s="171">
        <f t="shared" ref="AC84:AC86" si="486">BC84*1.2</f>
        <v>0</v>
      </c>
      <c r="AD84" s="265">
        <v>0.76580000000000004</v>
      </c>
      <c r="AE84" s="125">
        <f t="shared" si="22"/>
        <v>0</v>
      </c>
      <c r="AF84" s="61">
        <f t="shared" si="7"/>
        <v>0</v>
      </c>
      <c r="AG84" s="168">
        <f t="shared" si="23"/>
        <v>0</v>
      </c>
      <c r="AH84" s="61">
        <f t="shared" si="24"/>
        <v>0</v>
      </c>
      <c r="AI84" s="93">
        <f t="shared" si="8"/>
        <v>0</v>
      </c>
      <c r="AJ84" s="249">
        <v>0</v>
      </c>
      <c r="AK84" s="42">
        <v>0</v>
      </c>
      <c r="AL84" s="42">
        <v>0</v>
      </c>
      <c r="AM84" s="42">
        <v>0</v>
      </c>
      <c r="AN84" s="77">
        <v>0</v>
      </c>
      <c r="AO84" s="327">
        <v>0</v>
      </c>
      <c r="AP84" s="42">
        <v>0</v>
      </c>
      <c r="AQ84" s="42">
        <v>0</v>
      </c>
      <c r="AR84" s="42">
        <v>0</v>
      </c>
      <c r="AS84" s="109">
        <v>0</v>
      </c>
      <c r="AT84" s="127">
        <v>0</v>
      </c>
      <c r="AU84" s="42">
        <v>0</v>
      </c>
      <c r="AV84" s="42">
        <v>0</v>
      </c>
      <c r="AW84" s="42">
        <v>0</v>
      </c>
      <c r="AX84" s="77">
        <v>0</v>
      </c>
      <c r="AY84" s="198">
        <v>0</v>
      </c>
      <c r="AZ84" s="42">
        <v>0</v>
      </c>
      <c r="BA84" s="42">
        <v>0</v>
      </c>
      <c r="BB84" s="42">
        <f>AY84</f>
        <v>0</v>
      </c>
      <c r="BC84" s="116">
        <f>AY84-AZ84-BA84-BB84</f>
        <v>0</v>
      </c>
      <c r="BD84" s="200" t="s">
        <v>193</v>
      </c>
      <c r="BE84" s="188" t="s">
        <v>194</v>
      </c>
      <c r="BF84" s="33" t="s">
        <v>195</v>
      </c>
    </row>
    <row r="85" spans="1:97" s="16" customFormat="1" ht="36" customHeight="1" x14ac:dyDescent="0.25">
      <c r="A85" s="211" t="s">
        <v>231</v>
      </c>
      <c r="B85" s="212" t="s">
        <v>200</v>
      </c>
      <c r="C85" s="70" t="s">
        <v>234</v>
      </c>
      <c r="D85" s="161">
        <v>0.61139999999999994</v>
      </c>
      <c r="E85" s="98">
        <f t="shared" si="14"/>
        <v>0</v>
      </c>
      <c r="F85" s="50">
        <f t="shared" si="15"/>
        <v>0</v>
      </c>
      <c r="G85" s="50">
        <f t="shared" si="16"/>
        <v>0</v>
      </c>
      <c r="H85" s="50">
        <f t="shared" si="17"/>
        <v>0</v>
      </c>
      <c r="I85" s="102">
        <f t="shared" si="17"/>
        <v>0</v>
      </c>
      <c r="J85" s="94">
        <f t="shared" si="469"/>
        <v>0</v>
      </c>
      <c r="K85" s="169">
        <f t="shared" si="469"/>
        <v>0</v>
      </c>
      <c r="L85" s="169">
        <f t="shared" si="470"/>
        <v>0</v>
      </c>
      <c r="M85" s="169">
        <f t="shared" si="471"/>
        <v>0</v>
      </c>
      <c r="N85" s="171">
        <f>AN85*1.2</f>
        <v>0</v>
      </c>
      <c r="O85" s="94">
        <f t="shared" si="472"/>
        <v>0</v>
      </c>
      <c r="P85" s="169">
        <f t="shared" si="473"/>
        <v>0</v>
      </c>
      <c r="Q85" s="169">
        <f t="shared" si="474"/>
        <v>0</v>
      </c>
      <c r="R85" s="169">
        <f t="shared" si="475"/>
        <v>0</v>
      </c>
      <c r="S85" s="171">
        <f t="shared" si="476"/>
        <v>0</v>
      </c>
      <c r="T85" s="94">
        <f t="shared" si="477"/>
        <v>0</v>
      </c>
      <c r="U85" s="169">
        <f t="shared" si="478"/>
        <v>0</v>
      </c>
      <c r="V85" s="169">
        <f t="shared" si="479"/>
        <v>0</v>
      </c>
      <c r="W85" s="169">
        <f t="shared" si="480"/>
        <v>0</v>
      </c>
      <c r="X85" s="171">
        <f t="shared" si="481"/>
        <v>0</v>
      </c>
      <c r="Y85" s="94">
        <f t="shared" si="482"/>
        <v>0</v>
      </c>
      <c r="Z85" s="169">
        <f t="shared" si="483"/>
        <v>0</v>
      </c>
      <c r="AA85" s="169">
        <f t="shared" si="484"/>
        <v>0</v>
      </c>
      <c r="AB85" s="169">
        <f t="shared" si="485"/>
        <v>0</v>
      </c>
      <c r="AC85" s="171">
        <f t="shared" si="486"/>
        <v>0</v>
      </c>
      <c r="AD85" s="265">
        <v>0.50949999999999995</v>
      </c>
      <c r="AE85" s="125">
        <f t="shared" si="22"/>
        <v>0</v>
      </c>
      <c r="AF85" s="61">
        <f t="shared" si="7"/>
        <v>0</v>
      </c>
      <c r="AG85" s="168">
        <f t="shared" si="23"/>
        <v>0</v>
      </c>
      <c r="AH85" s="61">
        <f t="shared" si="24"/>
        <v>0</v>
      </c>
      <c r="AI85" s="93">
        <f t="shared" si="8"/>
        <v>0</v>
      </c>
      <c r="AJ85" s="249">
        <v>0</v>
      </c>
      <c r="AK85" s="42">
        <v>0</v>
      </c>
      <c r="AL85" s="42">
        <v>0</v>
      </c>
      <c r="AM85" s="42">
        <v>0</v>
      </c>
      <c r="AN85" s="77">
        <v>0</v>
      </c>
      <c r="AO85" s="327">
        <v>0</v>
      </c>
      <c r="AP85" s="42">
        <v>0</v>
      </c>
      <c r="AQ85" s="42">
        <v>0</v>
      </c>
      <c r="AR85" s="42">
        <v>0</v>
      </c>
      <c r="AS85" s="109">
        <v>0</v>
      </c>
      <c r="AT85" s="127">
        <v>0</v>
      </c>
      <c r="AU85" s="42">
        <v>0</v>
      </c>
      <c r="AV85" s="42">
        <v>0</v>
      </c>
      <c r="AW85" s="42">
        <v>0</v>
      </c>
      <c r="AX85" s="77">
        <v>0</v>
      </c>
      <c r="AY85" s="198">
        <v>0</v>
      </c>
      <c r="AZ85" s="42">
        <v>0</v>
      </c>
      <c r="BA85" s="42">
        <v>0</v>
      </c>
      <c r="BB85" s="42">
        <f t="shared" ref="BB85:BB86" si="487">AY85</f>
        <v>0</v>
      </c>
      <c r="BC85" s="116">
        <f>AY85-AZ85-BA85-BB85</f>
        <v>0</v>
      </c>
      <c r="BD85" s="200" t="s">
        <v>193</v>
      </c>
      <c r="BE85" s="188" t="s">
        <v>196</v>
      </c>
      <c r="BF85" s="33" t="s">
        <v>197</v>
      </c>
    </row>
    <row r="86" spans="1:97" s="313" customFormat="1" ht="32.25" customHeight="1" x14ac:dyDescent="0.25">
      <c r="A86" s="225" t="s">
        <v>235</v>
      </c>
      <c r="B86" s="243" t="s">
        <v>236</v>
      </c>
      <c r="C86" s="244" t="s">
        <v>237</v>
      </c>
      <c r="D86" s="294">
        <v>1.6868399999999999</v>
      </c>
      <c r="E86" s="304">
        <f t="shared" si="14"/>
        <v>0</v>
      </c>
      <c r="F86" s="65">
        <f t="shared" si="15"/>
        <v>0</v>
      </c>
      <c r="G86" s="65">
        <f t="shared" si="16"/>
        <v>0</v>
      </c>
      <c r="H86" s="65">
        <f t="shared" si="17"/>
        <v>0</v>
      </c>
      <c r="I86" s="103">
        <f t="shared" si="17"/>
        <v>0</v>
      </c>
      <c r="J86" s="305">
        <f t="shared" si="469"/>
        <v>0</v>
      </c>
      <c r="K86" s="306">
        <f t="shared" si="469"/>
        <v>0</v>
      </c>
      <c r="L86" s="306">
        <f t="shared" si="470"/>
        <v>0</v>
      </c>
      <c r="M86" s="306">
        <f t="shared" si="471"/>
        <v>0</v>
      </c>
      <c r="N86" s="307">
        <f>AN86*1.2</f>
        <v>0</v>
      </c>
      <c r="O86" s="305">
        <f t="shared" si="472"/>
        <v>0</v>
      </c>
      <c r="P86" s="306">
        <f t="shared" si="473"/>
        <v>0</v>
      </c>
      <c r="Q86" s="306">
        <f t="shared" si="474"/>
        <v>0</v>
      </c>
      <c r="R86" s="306">
        <f t="shared" si="475"/>
        <v>0</v>
      </c>
      <c r="S86" s="307">
        <f t="shared" si="476"/>
        <v>0</v>
      </c>
      <c r="T86" s="305">
        <f t="shared" si="477"/>
        <v>0</v>
      </c>
      <c r="U86" s="306">
        <f t="shared" si="478"/>
        <v>0</v>
      </c>
      <c r="V86" s="306">
        <f t="shared" si="479"/>
        <v>0</v>
      </c>
      <c r="W86" s="306">
        <f t="shared" si="480"/>
        <v>0</v>
      </c>
      <c r="X86" s="307">
        <f t="shared" si="481"/>
        <v>0</v>
      </c>
      <c r="Y86" s="305">
        <f t="shared" si="482"/>
        <v>0</v>
      </c>
      <c r="Z86" s="306">
        <f t="shared" si="483"/>
        <v>0</v>
      </c>
      <c r="AA86" s="306">
        <f t="shared" si="484"/>
        <v>0</v>
      </c>
      <c r="AB86" s="306">
        <f t="shared" si="485"/>
        <v>0</v>
      </c>
      <c r="AC86" s="307">
        <f t="shared" si="486"/>
        <v>0</v>
      </c>
      <c r="AD86" s="268">
        <v>1.4056999999999999</v>
      </c>
      <c r="AE86" s="257">
        <f t="shared" si="22"/>
        <v>0</v>
      </c>
      <c r="AF86" s="308">
        <f t="shared" si="7"/>
        <v>0</v>
      </c>
      <c r="AG86" s="309">
        <f t="shared" si="23"/>
        <v>0</v>
      </c>
      <c r="AH86" s="308">
        <f t="shared" si="24"/>
        <v>0</v>
      </c>
      <c r="AI86" s="310">
        <f t="shared" si="8"/>
        <v>0</v>
      </c>
      <c r="AJ86" s="311">
        <v>0</v>
      </c>
      <c r="AK86" s="45">
        <v>0</v>
      </c>
      <c r="AL86" s="45">
        <v>0</v>
      </c>
      <c r="AM86" s="45">
        <v>0</v>
      </c>
      <c r="AN86" s="80">
        <v>0</v>
      </c>
      <c r="AO86" s="312">
        <v>0</v>
      </c>
      <c r="AP86" s="45">
        <v>0</v>
      </c>
      <c r="AQ86" s="45">
        <v>0</v>
      </c>
      <c r="AR86" s="45">
        <v>0</v>
      </c>
      <c r="AS86" s="112">
        <v>0</v>
      </c>
      <c r="AT86" s="128">
        <v>0</v>
      </c>
      <c r="AU86" s="45">
        <v>0</v>
      </c>
      <c r="AV86" s="45">
        <v>0</v>
      </c>
      <c r="AW86" s="45">
        <v>0</v>
      </c>
      <c r="AX86" s="80">
        <v>0</v>
      </c>
      <c r="AY86" s="203">
        <v>0</v>
      </c>
      <c r="AZ86" s="45">
        <v>0</v>
      </c>
      <c r="BA86" s="45">
        <v>0</v>
      </c>
      <c r="BB86" s="45">
        <f t="shared" si="487"/>
        <v>0</v>
      </c>
      <c r="BC86" s="332">
        <f t="shared" ref="BC86" si="488">AY86-AZ86-BA86-BB86</f>
        <v>0</v>
      </c>
      <c r="BD86" s="333" t="s">
        <v>193</v>
      </c>
      <c r="BE86" s="334" t="s">
        <v>198</v>
      </c>
      <c r="BF86" s="335" t="s">
        <v>199</v>
      </c>
    </row>
    <row r="87" spans="1:97" x14ac:dyDescent="0.25">
      <c r="A87" s="1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B87" s="2"/>
    </row>
    <row r="88" spans="1:97" s="120" customFormat="1" x14ac:dyDescent="0.25"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</row>
    <row r="89" spans="1:97" s="370" customFormat="1" ht="20.25" x14ac:dyDescent="0.3">
      <c r="B89" s="371" t="s">
        <v>238</v>
      </c>
      <c r="C89" s="372"/>
      <c r="D89" s="372"/>
      <c r="E89" s="372"/>
      <c r="F89" s="372"/>
      <c r="M89" s="373" t="s">
        <v>239</v>
      </c>
    </row>
    <row r="90" spans="1:97" s="370" customFormat="1" ht="29.25" customHeight="1" x14ac:dyDescent="0.3">
      <c r="B90" s="374"/>
      <c r="C90" s="372"/>
      <c r="D90" s="372"/>
      <c r="E90" s="372"/>
      <c r="F90" s="372"/>
      <c r="H90" s="375"/>
      <c r="M90" s="376"/>
    </row>
    <row r="91" spans="1:97" s="370" customFormat="1" ht="20.25" x14ac:dyDescent="0.3">
      <c r="B91" s="377" t="s">
        <v>240</v>
      </c>
      <c r="C91" s="378"/>
      <c r="D91" s="378"/>
      <c r="E91" s="372"/>
      <c r="F91" s="378"/>
      <c r="H91" s="375"/>
      <c r="M91" s="373" t="s">
        <v>241</v>
      </c>
    </row>
    <row r="92" spans="1:97" s="123" customFormat="1" ht="20.25" x14ac:dyDescent="0.3">
      <c r="A92" s="122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</row>
    <row r="93" spans="1:97" ht="33.75" customHeight="1" x14ac:dyDescent="0.2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</row>
    <row r="95" spans="1:97" s="123" customFormat="1" ht="15.75" customHeight="1" x14ac:dyDescent="0.3">
      <c r="A95" s="122"/>
      <c r="C95" s="123" t="s">
        <v>204</v>
      </c>
      <c r="P95" s="123" t="s">
        <v>205</v>
      </c>
    </row>
    <row r="96" spans="1:97" ht="18.75" x14ac:dyDescent="0.3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</row>
    <row r="97" spans="2:97" x14ac:dyDescent="0.2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ht="18.75" customHeight="1" x14ac:dyDescent="0.3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</row>
    <row r="99" spans="2:97" ht="18.75" customHeight="1" x14ac:dyDescent="0.3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</row>
    <row r="100" spans="2:97" ht="18.75" x14ac:dyDescent="0.3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25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</row>
    <row r="105" spans="2:97" x14ac:dyDescent="0.25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</row>
    <row r="106" spans="2:97" x14ac:dyDescent="0.25">
      <c r="B106" s="2"/>
      <c r="C106" s="2"/>
      <c r="D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2"/>
      <c r="BE106" s="22"/>
      <c r="BF106" s="22"/>
      <c r="BG106" s="22"/>
      <c r="BH106" s="22"/>
      <c r="BI106" s="2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</row>
    <row r="107" spans="2:97" ht="18.75" x14ac:dyDescent="0.3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</row>
  </sheetData>
  <mergeCells count="30"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2020-08-10T06:28:17Z</dcterms:modified>
</cp:coreProperties>
</file>