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S35" i="4" l="1"/>
  <c r="T35" i="4" s="1"/>
  <c r="R35" i="4"/>
  <c r="F35" i="4"/>
  <c r="O35" i="4" s="1"/>
  <c r="Q35" i="4" s="1"/>
  <c r="S34" i="4"/>
  <c r="T34" i="4" s="1"/>
  <c r="R34" i="4"/>
  <c r="M34" i="4"/>
  <c r="F34" i="4"/>
  <c r="O34" i="4" s="1"/>
  <c r="Q34" i="4" s="1"/>
  <c r="T33" i="4"/>
  <c r="S33" i="4"/>
  <c r="R33" i="4"/>
  <c r="M33" i="4"/>
  <c r="F33" i="4"/>
  <c r="O33" i="4" s="1"/>
  <c r="Q33" i="4" s="1"/>
  <c r="S32" i="4"/>
  <c r="T32" i="4" s="1"/>
  <c r="T31" i="4" s="1"/>
  <c r="R32" i="4"/>
  <c r="M32" i="4"/>
  <c r="M31" i="4" s="1"/>
  <c r="F32" i="4"/>
  <c r="O32" i="4" s="1"/>
  <c r="X31" i="4"/>
  <c r="W31" i="4"/>
  <c r="V31" i="4"/>
  <c r="U31" i="4"/>
  <c r="R31" i="4"/>
  <c r="P31" i="4"/>
  <c r="N31" i="4"/>
  <c r="L31" i="4"/>
  <c r="K31" i="4"/>
  <c r="J31" i="4"/>
  <c r="I31" i="4"/>
  <c r="H31" i="4"/>
  <c r="G31" i="4"/>
  <c r="F31" i="4"/>
  <c r="E31" i="4"/>
  <c r="D31" i="4"/>
  <c r="S30" i="4"/>
  <c r="T30" i="4" s="1"/>
  <c r="R30" i="4"/>
  <c r="M30" i="4"/>
  <c r="F30" i="4"/>
  <c r="O30" i="4" s="1"/>
  <c r="Q30" i="4" s="1"/>
  <c r="T29" i="4"/>
  <c r="S29" i="4"/>
  <c r="R29" i="4"/>
  <c r="M29" i="4"/>
  <c r="F29" i="4"/>
  <c r="O29" i="4" s="1"/>
  <c r="Q29" i="4" s="1"/>
  <c r="S28" i="4"/>
  <c r="T28" i="4" s="1"/>
  <c r="R28" i="4"/>
  <c r="M28" i="4"/>
  <c r="F28" i="4"/>
  <c r="O28" i="4" s="1"/>
  <c r="Q28" i="4" s="1"/>
  <c r="T27" i="4"/>
  <c r="U27" i="4" s="1"/>
  <c r="S27" i="4"/>
  <c r="R27" i="4"/>
  <c r="M27" i="4"/>
  <c r="F27" i="4"/>
  <c r="O27" i="4" s="1"/>
  <c r="Q27" i="4" s="1"/>
  <c r="S26" i="4"/>
  <c r="T26" i="4" s="1"/>
  <c r="R26" i="4"/>
  <c r="M26" i="4"/>
  <c r="F26" i="4"/>
  <c r="O26" i="4" s="1"/>
  <c r="Q26" i="4" s="1"/>
  <c r="T25" i="4"/>
  <c r="U25" i="4" s="1"/>
  <c r="S25" i="4"/>
  <c r="R25" i="4"/>
  <c r="M25" i="4"/>
  <c r="F25" i="4"/>
  <c r="O25" i="4" s="1"/>
  <c r="V24" i="4"/>
  <c r="V19" i="4" s="1"/>
  <c r="V18" i="4" s="1"/>
  <c r="V17" i="4" s="1"/>
  <c r="R24" i="4"/>
  <c r="P24" i="4"/>
  <c r="N24" i="4"/>
  <c r="M24" i="4"/>
  <c r="L24" i="4"/>
  <c r="K24" i="4"/>
  <c r="J24" i="4"/>
  <c r="I24" i="4"/>
  <c r="H24" i="4"/>
  <c r="S24" i="4" s="1"/>
  <c r="T24" i="4" s="1"/>
  <c r="U24" i="4" s="1"/>
  <c r="G24" i="4"/>
  <c r="F24" i="4"/>
  <c r="E24" i="4"/>
  <c r="D24" i="4"/>
  <c r="F23" i="4"/>
  <c r="F22" i="4"/>
  <c r="S21" i="4"/>
  <c r="T21" i="4" s="1"/>
  <c r="T20" i="4" s="1"/>
  <c r="R21" i="4"/>
  <c r="M21" i="4"/>
  <c r="H21" i="4"/>
  <c r="F21" i="4"/>
  <c r="O21" i="4" s="1"/>
  <c r="D21" i="4"/>
  <c r="W20" i="4"/>
  <c r="V20" i="4"/>
  <c r="U20" i="4"/>
  <c r="S20" i="4"/>
  <c r="S19" i="4" s="1"/>
  <c r="S18" i="4" s="1"/>
  <c r="R20" i="4"/>
  <c r="P20" i="4"/>
  <c r="N20" i="4"/>
  <c r="M20" i="4"/>
  <c r="M19" i="4" s="1"/>
  <c r="M18" i="4" s="1"/>
  <c r="M17" i="4" s="1"/>
  <c r="L20" i="4"/>
  <c r="K20" i="4"/>
  <c r="K19" i="4" s="1"/>
  <c r="K18" i="4" s="1"/>
  <c r="K17" i="4" s="1"/>
  <c r="J20" i="4"/>
  <c r="I20" i="4"/>
  <c r="I19" i="4" s="1"/>
  <c r="I18" i="4" s="1"/>
  <c r="I17" i="4" s="1"/>
  <c r="H20" i="4"/>
  <c r="G20" i="4"/>
  <c r="G19" i="4" s="1"/>
  <c r="G18" i="4" s="1"/>
  <c r="G17" i="4" s="1"/>
  <c r="E20" i="4"/>
  <c r="E19" i="4" s="1"/>
  <c r="E18" i="4" s="1"/>
  <c r="E17" i="4" s="1"/>
  <c r="D20" i="4"/>
  <c r="R19" i="4"/>
  <c r="R18" i="4" s="1"/>
  <c r="R17" i="4" s="1"/>
  <c r="P19" i="4"/>
  <c r="P18" i="4" s="1"/>
  <c r="P17" i="4" s="1"/>
  <c r="N19" i="4"/>
  <c r="N18" i="4" s="1"/>
  <c r="N17" i="4" s="1"/>
  <c r="L19" i="4"/>
  <c r="L18" i="4" s="1"/>
  <c r="L17" i="4" s="1"/>
  <c r="J19" i="4"/>
  <c r="J18" i="4" s="1"/>
  <c r="J17" i="4" s="1"/>
  <c r="H19" i="4"/>
  <c r="H18" i="4" s="1"/>
  <c r="F19" i="4"/>
  <c r="D19" i="4"/>
  <c r="D18" i="4" s="1"/>
  <c r="D17" i="4" s="1"/>
  <c r="F18" i="4" l="1"/>
  <c r="F17" i="4" s="1"/>
  <c r="H17" i="4"/>
  <c r="S17" i="4"/>
  <c r="Q25" i="4"/>
  <c r="Q24" i="4" s="1"/>
  <c r="O24" i="4"/>
  <c r="Q21" i="4"/>
  <c r="Q20" i="4" s="1"/>
  <c r="Q19" i="4" s="1"/>
  <c r="Q18" i="4" s="1"/>
  <c r="O20" i="4"/>
  <c r="O19" i="4" s="1"/>
  <c r="O18" i="4" s="1"/>
  <c r="T19" i="4"/>
  <c r="T18" i="4" s="1"/>
  <c r="T17" i="4" s="1"/>
  <c r="O31" i="4"/>
  <c r="Q32" i="4"/>
  <c r="Q31" i="4" s="1"/>
  <c r="W25" i="4"/>
  <c r="W24" i="4" s="1"/>
  <c r="W19" i="4" s="1"/>
  <c r="W18" i="4" s="1"/>
  <c r="W17" i="4" s="1"/>
  <c r="W27" i="4"/>
  <c r="F20" i="4"/>
  <c r="S31" i="4"/>
  <c r="O17" i="4" l="1"/>
  <c r="Q17" i="4"/>
</calcChain>
</file>

<file path=xl/sharedStrings.xml><?xml version="1.0" encoding="utf-8"?>
<sst xmlns="http://schemas.openxmlformats.org/spreadsheetml/2006/main" count="98" uniqueCount="88">
  <si>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</si>
  <si>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</si>
  <si>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</si>
  <si>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</si>
  <si>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</si>
  <si>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</si>
  <si>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</si>
  <si>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</si>
  <si>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</si>
  <si>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«15 » февраля 2018года</t>
  </si>
  <si>
    <t>М.П.</t>
  </si>
  <si>
    <t>№№</t>
  </si>
  <si>
    <t>Наименование объекта</t>
  </si>
  <si>
    <t xml:space="preserve">Остаток стоимости на начало года * </t>
  </si>
  <si>
    <t>Объем финансирования
 [отчетный год] 2017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</si>
  <si>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</si>
  <si>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</si>
  <si>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</si>
  <si>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</si>
  <si>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</si>
  <si>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</si>
  <si>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</si>
  <si>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</si>
  <si>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</si>
  <si>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</si>
  <si>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</si>
  <si>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</si>
  <si>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</si>
  <si>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</si>
  <si>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</si>
  <si>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</si>
  <si>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</si>
  <si>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</si>
  <si>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</si>
  <si>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</si>
  <si>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</si>
  <si>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</si>
  <si>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</si>
  <si>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</si>
  <si>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</si>
  <si>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</si>
  <si>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</si>
  <si>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</si>
  <si>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</si>
  <si>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изменение графика лизинговых платежей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</si>
  <si>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</si>
  <si>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</si>
  <si>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</si>
  <si>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</si>
  <si>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</si>
  <si>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</si>
  <si>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</si>
  <si>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</si>
  <si>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Изменение стоимости по результатам закупочных процедур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</si>
  <si>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</si>
  <si>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</si>
  <si>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</si>
  <si>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</si>
  <si>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</si>
  <si>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</si>
  <si>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</si>
  <si>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Отсутствие средств на р/сч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</si>
  <si>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</si>
  <si>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</si>
  <si>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</si>
  <si>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</si>
  <si>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</si>
  <si>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</si>
  <si>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Отсутствие заявок потребителей  на технологическое присоединение</t>
  </si>
  <si>
    <t>2.2.</t>
  </si>
  <si>
    <t>Реконструкция линий  в целях технологического присоединения</t>
  </si>
  <si>
    <t>Увеличение количества заявок потребителей на технологическое присоединение</t>
  </si>
  <si>
    <t>2.3.</t>
  </si>
  <si>
    <t>Строительство линий электропередачи за счет собственных средств</t>
  </si>
  <si>
    <t>Производственная необходимость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</si>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</sst>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16">
      <protection locked="0"/>
    </xf>
    <xf numFmtId="0" fontId="21" fillId="0" borderId="0" applyBorder="0">
      <alignment horizontal="center" vertical="center" wrapText="1"/>
    </xf>
    <xf numFmtId="0" fontId="22" fillId="0" borderId="17" applyBorder="0">
      <alignment horizontal="center" vertical="center" wrapText="1"/>
    </xf>
    <xf numFmtId="168" fontId="23" fillId="4" borderId="16"/>
    <xf numFmtId="4" fontId="17" fillId="5" borderId="8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" fillId="0" borderId="0"/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2" applyBorder="0">
      <alignment horizontal="right"/>
    </xf>
    <xf numFmtId="4" fontId="17" fillId="6" borderId="8" applyFont="0" applyBorder="0">
      <alignment horizontal="right"/>
    </xf>
  </cellStyleXfs>
  <cellXfs count="100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3" fillId="2" borderId="1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166" fontId="13" fillId="2" borderId="8" xfId="2" applyNumberFormat="1" applyFont="1" applyFill="1" applyBorder="1" applyAlignment="1">
      <alignment horizontal="center" vertical="center" wrapText="1"/>
    </xf>
    <xf numFmtId="0" fontId="14" fillId="2" borderId="11" xfId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0" fontId="15" fillId="2" borderId="11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6" fillId="2" borderId="0" xfId="1" applyFont="1" applyFill="1" applyBorder="1" applyAlignment="1">
      <alignment horizontal="left" vertical="justify"/>
    </xf>
    <xf numFmtId="0" fontId="3" fillId="0" borderId="0" xfId="1" applyFont="1"/>
    <xf numFmtId="0" fontId="6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justify"/>
    </xf>
    <xf numFmtId="0" fontId="6" fillId="2" borderId="0" xfId="1" applyFont="1" applyFill="1" applyAlignment="1">
      <alignment horizontal="left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49" fontId="3" fillId="2" borderId="0" xfId="1" applyNumberFormat="1" applyFont="1" applyFill="1" applyBorder="1" applyAlignment="1">
      <alignment horizontal="left"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0" fontId="4" fillId="2" borderId="8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justify" wrapText="1"/>
    </xf>
    <xf numFmtId="0" fontId="4" fillId="2" borderId="8" xfId="1" applyFont="1" applyFill="1" applyBorder="1" applyAlignment="1">
      <alignment horizontal="center" vertical="justify" wrapText="1"/>
    </xf>
    <xf numFmtId="0" fontId="6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Y47"/>
  <sheetViews>
    <sheetView tabSelected="1" view="pageBreakPreview" topLeftCell="I28" zoomScale="75" zoomScaleNormal="60" zoomScaleSheetLayoutView="75" workbookViewId="0">
      <selection activeCell="T17" sqref="T17"/>
    </sheetView>
  </sheetViews>
  <sheetFormatPr defaultRowHeight="15.75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18.75">
      <c r="B11" s="15"/>
      <c r="T11" s="4"/>
      <c r="U11" s="4"/>
      <c r="V11" s="4"/>
      <c r="W11" s="4"/>
      <c r="X11" s="16" t="s">
        <v>9</v>
      </c>
      <c r="Y11" s="1"/>
    </row>
    <row r="12" spans="2:25">
      <c r="B12" s="15"/>
      <c r="X12" s="17" t="s">
        <v>10</v>
      </c>
    </row>
    <row r="13" spans="2:25" ht="16.5" thickBot="1"/>
    <row r="14" spans="2:25" ht="63" customHeight="1">
      <c r="B14" s="91" t="s">
        <v>11</v>
      </c>
      <c r="C14" s="93" t="s">
        <v>12</v>
      </c>
      <c r="D14" s="88" t="s">
        <v>13</v>
      </c>
      <c r="E14" s="95" t="s">
        <v>14</v>
      </c>
      <c r="F14" s="95"/>
      <c r="G14" s="95"/>
      <c r="H14" s="95"/>
      <c r="I14" s="95"/>
      <c r="J14" s="95"/>
      <c r="K14" s="95"/>
      <c r="L14" s="95"/>
      <c r="M14" s="95"/>
      <c r="N14" s="95"/>
      <c r="O14" s="88" t="s">
        <v>15</v>
      </c>
      <c r="P14" s="88"/>
      <c r="Q14" s="96" t="s">
        <v>16</v>
      </c>
      <c r="R14" s="97"/>
      <c r="S14" s="88" t="s">
        <v>17</v>
      </c>
      <c r="T14" s="88" t="s">
        <v>18</v>
      </c>
      <c r="U14" s="88"/>
      <c r="V14" s="88"/>
      <c r="W14" s="88"/>
      <c r="X14" s="89" t="s">
        <v>19</v>
      </c>
    </row>
    <row r="15" spans="2:25" ht="24" customHeight="1">
      <c r="B15" s="92"/>
      <c r="C15" s="94"/>
      <c r="D15" s="83"/>
      <c r="E15" s="83" t="s">
        <v>20</v>
      </c>
      <c r="F15" s="83"/>
      <c r="G15" s="83" t="s">
        <v>21</v>
      </c>
      <c r="H15" s="83"/>
      <c r="I15" s="83" t="s">
        <v>22</v>
      </c>
      <c r="J15" s="83"/>
      <c r="K15" s="83" t="s">
        <v>23</v>
      </c>
      <c r="L15" s="83"/>
      <c r="M15" s="83" t="s">
        <v>24</v>
      </c>
      <c r="N15" s="83"/>
      <c r="O15" s="83"/>
      <c r="P15" s="83"/>
      <c r="Q15" s="98"/>
      <c r="R15" s="99"/>
      <c r="S15" s="83"/>
      <c r="T15" s="83" t="s">
        <v>87</v>
      </c>
      <c r="U15" s="83" t="s">
        <v>25</v>
      </c>
      <c r="V15" s="83" t="s">
        <v>26</v>
      </c>
      <c r="W15" s="83"/>
      <c r="X15" s="90"/>
    </row>
    <row r="16" spans="2:25" ht="93" customHeight="1">
      <c r="B16" s="92"/>
      <c r="C16" s="94"/>
      <c r="D16" s="83"/>
      <c r="E16" s="18" t="s">
        <v>27</v>
      </c>
      <c r="F16" s="19" t="s">
        <v>28</v>
      </c>
      <c r="G16" s="18" t="s">
        <v>29</v>
      </c>
      <c r="H16" s="19" t="s">
        <v>30</v>
      </c>
      <c r="I16" s="18" t="s">
        <v>29</v>
      </c>
      <c r="J16" s="19" t="s">
        <v>30</v>
      </c>
      <c r="K16" s="18" t="s">
        <v>29</v>
      </c>
      <c r="L16" s="19" t="s">
        <v>30</v>
      </c>
      <c r="M16" s="18" t="s">
        <v>29</v>
      </c>
      <c r="N16" s="19" t="s">
        <v>30</v>
      </c>
      <c r="O16" s="18" t="s">
        <v>31</v>
      </c>
      <c r="P16" s="18" t="s">
        <v>32</v>
      </c>
      <c r="Q16" s="18" t="s">
        <v>31</v>
      </c>
      <c r="R16" s="18" t="s">
        <v>33</v>
      </c>
      <c r="S16" s="83"/>
      <c r="T16" s="83"/>
      <c r="U16" s="83"/>
      <c r="V16" s="18" t="s">
        <v>34</v>
      </c>
      <c r="W16" s="18" t="s">
        <v>35</v>
      </c>
      <c r="X16" s="90"/>
    </row>
    <row r="17" spans="2:24">
      <c r="B17" s="20"/>
      <c r="C17" s="21" t="s">
        <v>36</v>
      </c>
      <c r="D17" s="22">
        <f>D18+D31</f>
        <v>40.001999999999995</v>
      </c>
      <c r="E17" s="23">
        <f>E18+E31+E35</f>
        <v>24.366960000000002</v>
      </c>
      <c r="F17" s="24">
        <f t="shared" ref="F17:T17" si="0">F18+F31+F35</f>
        <v>30.022688599999995</v>
      </c>
      <c r="G17" s="23">
        <f t="shared" si="0"/>
        <v>5.4367999999999999</v>
      </c>
      <c r="H17" s="25">
        <f t="shared" si="0"/>
        <v>8.7316885999999982</v>
      </c>
      <c r="I17" s="23">
        <f t="shared" si="0"/>
        <v>4.1430000000000007</v>
      </c>
      <c r="J17" s="25">
        <f t="shared" si="0"/>
        <v>3.8146</v>
      </c>
      <c r="K17" s="23">
        <f t="shared" si="0"/>
        <v>6.7620000000000005</v>
      </c>
      <c r="L17" s="25">
        <f t="shared" si="0"/>
        <v>4.6993999999999998</v>
      </c>
      <c r="M17" s="23">
        <f t="shared" si="0"/>
        <v>8.0251599999999996</v>
      </c>
      <c r="N17" s="25">
        <f t="shared" si="0"/>
        <v>12.776999999999999</v>
      </c>
      <c r="O17" s="23">
        <f t="shared" si="0"/>
        <v>21.285688599999997</v>
      </c>
      <c r="P17" s="25">
        <f t="shared" si="0"/>
        <v>3.8136000000000001</v>
      </c>
      <c r="Q17" s="23">
        <f t="shared" si="0"/>
        <v>21.285688599999997</v>
      </c>
      <c r="R17" s="23">
        <f t="shared" si="0"/>
        <v>3.8136000000000001</v>
      </c>
      <c r="S17" s="23">
        <f t="shared" si="0"/>
        <v>2.966488599999999</v>
      </c>
      <c r="T17" s="23">
        <f t="shared" si="0"/>
        <v>2.966488599999999</v>
      </c>
      <c r="U17" s="26"/>
      <c r="V17" s="23">
        <f>V18+V31+V35</f>
        <v>0</v>
      </c>
      <c r="W17" s="23">
        <f>W18+W31+W35</f>
        <v>-0.19020000000000004</v>
      </c>
      <c r="X17" s="27"/>
    </row>
    <row r="18" spans="2:24" ht="31.5">
      <c r="B18" s="20">
        <v>1</v>
      </c>
      <c r="C18" s="21" t="s">
        <v>37</v>
      </c>
      <c r="D18" s="22">
        <f>D19+D29+D30</f>
        <v>40.001999999999995</v>
      </c>
      <c r="E18" s="23">
        <f>E19+E29+E30</f>
        <v>17.089260000000003</v>
      </c>
      <c r="F18" s="24">
        <f t="shared" ref="F18:F27" si="1">H18+J18+L18+N18</f>
        <v>27.565288599999995</v>
      </c>
      <c r="G18" s="23">
        <f t="shared" ref="G18:T18" si="2">G19+G29+G30</f>
        <v>5.2008000000000001</v>
      </c>
      <c r="H18" s="25">
        <f t="shared" si="2"/>
        <v>8.2726885999999986</v>
      </c>
      <c r="I18" s="23">
        <f t="shared" si="2"/>
        <v>2.3730000000000002</v>
      </c>
      <c r="J18" s="25">
        <f t="shared" si="2"/>
        <v>3.2290000000000001</v>
      </c>
      <c r="K18" s="23">
        <f t="shared" si="2"/>
        <v>3.8119999999999998</v>
      </c>
      <c r="L18" s="25">
        <f t="shared" si="2"/>
        <v>3.9895999999999998</v>
      </c>
      <c r="M18" s="23">
        <f t="shared" si="2"/>
        <v>5.7034599999999998</v>
      </c>
      <c r="N18" s="25">
        <f t="shared" si="2"/>
        <v>12.074</v>
      </c>
      <c r="O18" s="23">
        <f t="shared" si="2"/>
        <v>18.828288599999997</v>
      </c>
      <c r="P18" s="25">
        <f t="shared" si="2"/>
        <v>3.2280000000000002</v>
      </c>
      <c r="Q18" s="23">
        <f t="shared" si="2"/>
        <v>18.828288599999997</v>
      </c>
      <c r="R18" s="23">
        <f t="shared" si="2"/>
        <v>3.2280000000000002</v>
      </c>
      <c r="S18" s="23">
        <f>S19+S29+S30</f>
        <v>3.9278885999999993</v>
      </c>
      <c r="T18" s="23">
        <f t="shared" si="2"/>
        <v>3.9278885999999993</v>
      </c>
      <c r="U18" s="26"/>
      <c r="V18" s="23">
        <f>V19+V29+V30</f>
        <v>0</v>
      </c>
      <c r="W18" s="23">
        <f>W19+W29+W30</f>
        <v>-0.19020000000000004</v>
      </c>
      <c r="X18" s="27"/>
    </row>
    <row r="19" spans="2:24" ht="31.5">
      <c r="B19" s="28" t="s">
        <v>38</v>
      </c>
      <c r="C19" s="29" t="s">
        <v>39</v>
      </c>
      <c r="D19" s="22">
        <f>D20+D24+D26+D27</f>
        <v>40.001999999999995</v>
      </c>
      <c r="E19" s="23">
        <f>E20+E24+E26+E27</f>
        <v>12.573690000000001</v>
      </c>
      <c r="F19" s="24">
        <f t="shared" si="1"/>
        <v>27.565288599999995</v>
      </c>
      <c r="G19" s="23">
        <f t="shared" ref="G19:T19" si="3">G20+G24+G26+G27</f>
        <v>5.2008000000000001</v>
      </c>
      <c r="H19" s="25">
        <f t="shared" si="3"/>
        <v>8.2726885999999986</v>
      </c>
      <c r="I19" s="23">
        <f t="shared" si="3"/>
        <v>2.3730000000000002</v>
      </c>
      <c r="J19" s="25">
        <f t="shared" si="3"/>
        <v>3.2290000000000001</v>
      </c>
      <c r="K19" s="23">
        <f t="shared" si="3"/>
        <v>3.097</v>
      </c>
      <c r="L19" s="25">
        <f t="shared" si="3"/>
        <v>3.9895999999999998</v>
      </c>
      <c r="M19" s="23">
        <f t="shared" si="3"/>
        <v>1.9028899999999991</v>
      </c>
      <c r="N19" s="25">
        <f t="shared" si="3"/>
        <v>12.074</v>
      </c>
      <c r="O19" s="23">
        <f t="shared" si="3"/>
        <v>18.828288599999997</v>
      </c>
      <c r="P19" s="25">
        <f t="shared" si="3"/>
        <v>3.2280000000000002</v>
      </c>
      <c r="Q19" s="23">
        <f t="shared" si="3"/>
        <v>18.828288599999997</v>
      </c>
      <c r="R19" s="23">
        <f t="shared" si="3"/>
        <v>3.2280000000000002</v>
      </c>
      <c r="S19" s="23">
        <f>S20+S24+S26+S27</f>
        <v>3.9278885999999993</v>
      </c>
      <c r="T19" s="23">
        <f t="shared" si="3"/>
        <v>3.9278885999999993</v>
      </c>
      <c r="U19" s="26"/>
      <c r="V19" s="23">
        <f>V20+V24+V26+V27</f>
        <v>0</v>
      </c>
      <c r="W19" s="23">
        <f>W20+W24+W26+W27</f>
        <v>-0.19020000000000004</v>
      </c>
      <c r="X19" s="27"/>
    </row>
    <row r="20" spans="2:24" ht="37.5" customHeight="1">
      <c r="B20" s="30" t="s">
        <v>40</v>
      </c>
      <c r="C20" s="31" t="s">
        <v>41</v>
      </c>
      <c r="D20" s="32">
        <f>SUM(D21:D23)</f>
        <v>40.001999999999995</v>
      </c>
      <c r="E20" s="32">
        <f t="shared" ref="E20:W20" si="4">SUM(E21:E23)</f>
        <v>9.7739999999999991</v>
      </c>
      <c r="F20" s="33">
        <f t="shared" si="4"/>
        <v>24.647088599999996</v>
      </c>
      <c r="G20" s="32">
        <f t="shared" si="4"/>
        <v>4.8940000000000001</v>
      </c>
      <c r="H20" s="34">
        <f t="shared" si="4"/>
        <v>7.9670885999999994</v>
      </c>
      <c r="I20" s="32">
        <f t="shared" si="4"/>
        <v>1.665</v>
      </c>
      <c r="J20" s="34">
        <f t="shared" si="4"/>
        <v>2.71</v>
      </c>
      <c r="K20" s="32">
        <f t="shared" si="4"/>
        <v>1.627</v>
      </c>
      <c r="L20" s="34">
        <f t="shared" si="4"/>
        <v>2.649</v>
      </c>
      <c r="M20" s="32">
        <f t="shared" si="4"/>
        <v>1.587999999999999</v>
      </c>
      <c r="N20" s="34">
        <f t="shared" si="4"/>
        <v>11.321</v>
      </c>
      <c r="O20" s="32">
        <f t="shared" si="4"/>
        <v>15.910088599999998</v>
      </c>
      <c r="P20" s="34">
        <f t="shared" si="4"/>
        <v>2.71</v>
      </c>
      <c r="Q20" s="32">
        <f t="shared" si="4"/>
        <v>15.910088599999998</v>
      </c>
      <c r="R20" s="32">
        <f t="shared" si="4"/>
        <v>2.71</v>
      </c>
      <c r="S20" s="35">
        <f t="shared" si="4"/>
        <v>4.1180885999999992</v>
      </c>
      <c r="T20" s="32">
        <f t="shared" si="4"/>
        <v>4.1180885999999992</v>
      </c>
      <c r="U20" s="26">
        <f t="shared" si="4"/>
        <v>0</v>
      </c>
      <c r="V20" s="32">
        <f t="shared" si="4"/>
        <v>0</v>
      </c>
      <c r="W20" s="32">
        <f t="shared" si="4"/>
        <v>0</v>
      </c>
      <c r="X20" s="27"/>
    </row>
    <row r="21" spans="2:24" ht="42.75" customHeight="1">
      <c r="B21" s="36" t="s">
        <v>42</v>
      </c>
      <c r="C21" s="37" t="s">
        <v>43</v>
      </c>
      <c r="D21" s="38">
        <f>33.9*1.18</f>
        <v>40.001999999999995</v>
      </c>
      <c r="E21" s="39">
        <v>9.7739999999999991</v>
      </c>
      <c r="F21" s="33">
        <f t="shared" si="1"/>
        <v>15.910088599999998</v>
      </c>
      <c r="G21" s="35">
        <v>4.8940000000000001</v>
      </c>
      <c r="H21" s="40">
        <f>6.75177*1.18</f>
        <v>7.9670885999999994</v>
      </c>
      <c r="I21" s="35">
        <v>1.665</v>
      </c>
      <c r="J21" s="40">
        <v>2.71</v>
      </c>
      <c r="K21" s="35">
        <v>1.627</v>
      </c>
      <c r="L21" s="40">
        <v>2.649</v>
      </c>
      <c r="M21" s="35">
        <f>E21-G21-I21-K21</f>
        <v>1.587999999999999</v>
      </c>
      <c r="N21" s="40">
        <v>2.5840000000000001</v>
      </c>
      <c r="O21" s="35">
        <f>F21</f>
        <v>15.910088599999998</v>
      </c>
      <c r="P21" s="40">
        <v>2.71</v>
      </c>
      <c r="Q21" s="35">
        <f t="shared" ref="Q21:R33" si="5">O21</f>
        <v>15.910088599999998</v>
      </c>
      <c r="R21" s="35">
        <f>P21</f>
        <v>2.71</v>
      </c>
      <c r="S21" s="35">
        <f t="shared" ref="S21:S35" si="6">H21-G21-I21+J21</f>
        <v>4.1180885999999992</v>
      </c>
      <c r="T21" s="35">
        <f>S21</f>
        <v>4.1180885999999992</v>
      </c>
      <c r="U21" s="26"/>
      <c r="V21" s="41"/>
      <c r="W21" s="42"/>
      <c r="X21" s="27" t="s">
        <v>44</v>
      </c>
    </row>
    <row r="22" spans="2:24" ht="33.75" customHeight="1">
      <c r="B22" s="36" t="s">
        <v>45</v>
      </c>
      <c r="C22" s="37" t="s">
        <v>46</v>
      </c>
      <c r="D22" s="38"/>
      <c r="E22" s="39"/>
      <c r="F22" s="33">
        <f>H22+J22+L22+N22</f>
        <v>8.0289999999999999</v>
      </c>
      <c r="G22" s="35"/>
      <c r="H22" s="40"/>
      <c r="I22" s="35"/>
      <c r="J22" s="40"/>
      <c r="K22" s="35"/>
      <c r="L22" s="40"/>
      <c r="M22" s="35"/>
      <c r="N22" s="40">
        <v>8.0289999999999999</v>
      </c>
      <c r="O22" s="35"/>
      <c r="P22" s="40"/>
      <c r="Q22" s="35"/>
      <c r="R22" s="35"/>
      <c r="S22" s="35"/>
      <c r="T22" s="35"/>
      <c r="U22" s="26"/>
      <c r="V22" s="41"/>
      <c r="W22" s="42"/>
      <c r="X22" s="27"/>
    </row>
    <row r="23" spans="2:24" ht="33.75" customHeight="1">
      <c r="B23" s="36" t="s">
        <v>47</v>
      </c>
      <c r="C23" s="37" t="s">
        <v>48</v>
      </c>
      <c r="D23" s="38"/>
      <c r="E23" s="39"/>
      <c r="F23" s="33">
        <f>H23+J23+L23+N23</f>
        <v>0.70799999999999996</v>
      </c>
      <c r="G23" s="35"/>
      <c r="H23" s="40"/>
      <c r="I23" s="35"/>
      <c r="J23" s="40"/>
      <c r="K23" s="35"/>
      <c r="L23" s="40"/>
      <c r="M23" s="35"/>
      <c r="N23" s="40">
        <v>0.70799999999999996</v>
      </c>
      <c r="O23" s="35"/>
      <c r="P23" s="40"/>
      <c r="Q23" s="35"/>
      <c r="R23" s="35"/>
      <c r="S23" s="35"/>
      <c r="T23" s="35"/>
      <c r="U23" s="26"/>
      <c r="V23" s="41"/>
      <c r="W23" s="42"/>
      <c r="X23" s="27"/>
    </row>
    <row r="24" spans="2:24" ht="43.5" customHeight="1">
      <c r="B24" s="30" t="s">
        <v>49</v>
      </c>
      <c r="C24" s="43" t="s">
        <v>50</v>
      </c>
      <c r="D24" s="32">
        <f>SUM(D25:D25)</f>
        <v>0</v>
      </c>
      <c r="E24" s="32">
        <f>SUM(E25:E25)</f>
        <v>1.8550899999999999</v>
      </c>
      <c r="F24" s="33">
        <f t="shared" si="1"/>
        <v>2.4291999999999998</v>
      </c>
      <c r="G24" s="32">
        <f t="shared" ref="G24:W24" si="7">SUM(G25:G25)</f>
        <v>0.30680000000000002</v>
      </c>
      <c r="H24" s="34">
        <f t="shared" si="7"/>
        <v>0.30559999999999998</v>
      </c>
      <c r="I24" s="32">
        <f t="shared" si="7"/>
        <v>0.70799999999999996</v>
      </c>
      <c r="J24" s="34">
        <f t="shared" si="7"/>
        <v>0.28100000000000003</v>
      </c>
      <c r="K24" s="32">
        <f t="shared" si="7"/>
        <v>0.70799999999999996</v>
      </c>
      <c r="L24" s="34">
        <f t="shared" si="7"/>
        <v>1.0895999999999999</v>
      </c>
      <c r="M24" s="32">
        <f t="shared" si="7"/>
        <v>0.13229000000000002</v>
      </c>
      <c r="N24" s="34">
        <f t="shared" si="7"/>
        <v>0.753</v>
      </c>
      <c r="O24" s="32">
        <f t="shared" si="7"/>
        <v>2.4291999999999998</v>
      </c>
      <c r="P24" s="34">
        <f t="shared" si="7"/>
        <v>0.28000000000000003</v>
      </c>
      <c r="Q24" s="32">
        <f t="shared" si="7"/>
        <v>2.4291999999999998</v>
      </c>
      <c r="R24" s="32">
        <f t="shared" si="7"/>
        <v>0.28000000000000003</v>
      </c>
      <c r="S24" s="35">
        <f t="shared" si="6"/>
        <v>-0.42820000000000003</v>
      </c>
      <c r="T24" s="32">
        <f t="shared" ref="T24:T33" si="8">S24</f>
        <v>-0.42820000000000003</v>
      </c>
      <c r="U24" s="26">
        <f>T24/(F24)*100</f>
        <v>-17.627202371151</v>
      </c>
      <c r="V24" s="32">
        <f t="shared" si="7"/>
        <v>0</v>
      </c>
      <c r="W24" s="32">
        <f t="shared" si="7"/>
        <v>-0.42820000000000003</v>
      </c>
      <c r="X24" s="27"/>
    </row>
    <row r="25" spans="2:24" ht="59.25" customHeight="1">
      <c r="B25" s="30" t="s">
        <v>51</v>
      </c>
      <c r="C25" s="44" t="s">
        <v>52</v>
      </c>
      <c r="D25" s="38"/>
      <c r="E25" s="32">
        <v>1.8550899999999999</v>
      </c>
      <c r="F25" s="33">
        <f>H25+J25+L25+N25</f>
        <v>2.4291999999999998</v>
      </c>
      <c r="G25" s="32">
        <v>0.30680000000000002</v>
      </c>
      <c r="H25" s="40">
        <v>0.30559999999999998</v>
      </c>
      <c r="I25" s="35">
        <v>0.70799999999999996</v>
      </c>
      <c r="J25" s="40">
        <v>0.28100000000000003</v>
      </c>
      <c r="K25" s="35">
        <v>0.70799999999999996</v>
      </c>
      <c r="L25" s="40">
        <v>1.0895999999999999</v>
      </c>
      <c r="M25" s="35">
        <f t="shared" ref="M25:M30" si="9">E25-G25-I25-K25</f>
        <v>0.13229000000000002</v>
      </c>
      <c r="N25" s="40">
        <v>0.753</v>
      </c>
      <c r="O25" s="35">
        <f>F25</f>
        <v>2.4291999999999998</v>
      </c>
      <c r="P25" s="40">
        <v>0.28000000000000003</v>
      </c>
      <c r="Q25" s="35">
        <f t="shared" si="5"/>
        <v>2.4291999999999998</v>
      </c>
      <c r="R25" s="35">
        <f t="shared" si="5"/>
        <v>0.28000000000000003</v>
      </c>
      <c r="S25" s="35">
        <f t="shared" si="6"/>
        <v>-0.42820000000000003</v>
      </c>
      <c r="T25" s="35">
        <f t="shared" si="8"/>
        <v>-0.42820000000000003</v>
      </c>
      <c r="U25" s="26">
        <f>T25/(F25)*100</f>
        <v>-17.627202371151</v>
      </c>
      <c r="V25" s="41"/>
      <c r="W25" s="45">
        <f>T25</f>
        <v>-0.42820000000000003</v>
      </c>
      <c r="X25" s="46" t="s">
        <v>53</v>
      </c>
    </row>
    <row r="26" spans="2:24" ht="24.75" customHeight="1">
      <c r="B26" s="30" t="s">
        <v>54</v>
      </c>
      <c r="C26" s="47" t="s">
        <v>55</v>
      </c>
      <c r="D26" s="41"/>
      <c r="E26" s="32">
        <v>0.76200000000000001</v>
      </c>
      <c r="F26" s="33">
        <f t="shared" si="1"/>
        <v>0.251</v>
      </c>
      <c r="G26" s="35">
        <v>0</v>
      </c>
      <c r="H26" s="40">
        <v>0</v>
      </c>
      <c r="I26" s="35">
        <v>0</v>
      </c>
      <c r="J26" s="40">
        <v>0</v>
      </c>
      <c r="K26" s="35">
        <v>0.76200000000000001</v>
      </c>
      <c r="L26" s="40">
        <v>0.251</v>
      </c>
      <c r="M26" s="35">
        <f t="shared" si="9"/>
        <v>0</v>
      </c>
      <c r="N26" s="40">
        <v>0</v>
      </c>
      <c r="O26" s="35">
        <f t="shared" ref="O26:O32" si="10">F26</f>
        <v>0.251</v>
      </c>
      <c r="P26" s="40">
        <v>0</v>
      </c>
      <c r="Q26" s="35">
        <f t="shared" si="5"/>
        <v>0.251</v>
      </c>
      <c r="R26" s="35">
        <f>P26</f>
        <v>0</v>
      </c>
      <c r="S26" s="35">
        <f t="shared" si="6"/>
        <v>0</v>
      </c>
      <c r="T26" s="35">
        <f t="shared" si="8"/>
        <v>0</v>
      </c>
      <c r="U26" s="26"/>
      <c r="V26" s="41"/>
      <c r="W26" s="42"/>
      <c r="X26" s="46"/>
    </row>
    <row r="27" spans="2:24" ht="48" customHeight="1">
      <c r="B27" s="30" t="s">
        <v>56</v>
      </c>
      <c r="C27" s="47" t="s">
        <v>57</v>
      </c>
      <c r="D27" s="41"/>
      <c r="E27" s="32">
        <v>0.18260000000000001</v>
      </c>
      <c r="F27" s="33">
        <f t="shared" si="1"/>
        <v>0.23799999999999999</v>
      </c>
      <c r="G27" s="35">
        <v>0</v>
      </c>
      <c r="H27" s="40">
        <v>0</v>
      </c>
      <c r="I27" s="35">
        <v>0</v>
      </c>
      <c r="J27" s="40">
        <v>0.23799999999999999</v>
      </c>
      <c r="K27" s="35">
        <v>0</v>
      </c>
      <c r="L27" s="40">
        <v>0</v>
      </c>
      <c r="M27" s="35">
        <f t="shared" si="9"/>
        <v>0.18260000000000001</v>
      </c>
      <c r="N27" s="40">
        <v>0</v>
      </c>
      <c r="O27" s="35">
        <f t="shared" si="10"/>
        <v>0.23799999999999999</v>
      </c>
      <c r="P27" s="40">
        <v>0.23799999999999999</v>
      </c>
      <c r="Q27" s="35">
        <f t="shared" si="5"/>
        <v>0.23799999999999999</v>
      </c>
      <c r="R27" s="35">
        <f t="shared" si="5"/>
        <v>0.23799999999999999</v>
      </c>
      <c r="S27" s="35">
        <f t="shared" si="6"/>
        <v>0.23799999999999999</v>
      </c>
      <c r="T27" s="35">
        <f t="shared" si="8"/>
        <v>0.23799999999999999</v>
      </c>
      <c r="U27" s="48">
        <f>T27/(F27)*100</f>
        <v>100</v>
      </c>
      <c r="V27" s="41"/>
      <c r="W27" s="45">
        <f>T27</f>
        <v>0.23799999999999999</v>
      </c>
      <c r="X27" s="49" t="s">
        <v>53</v>
      </c>
    </row>
    <row r="28" spans="2:24" ht="24.75" customHeight="1">
      <c r="B28" s="20" t="s">
        <v>58</v>
      </c>
      <c r="C28" s="50" t="s">
        <v>59</v>
      </c>
      <c r="D28" s="38"/>
      <c r="E28" s="32">
        <v>0.86699999999999999</v>
      </c>
      <c r="F28" s="33">
        <f>H28+J28+L28+N28</f>
        <v>0</v>
      </c>
      <c r="G28" s="35">
        <v>0</v>
      </c>
      <c r="H28" s="40">
        <v>0</v>
      </c>
      <c r="I28" s="35">
        <v>0</v>
      </c>
      <c r="J28" s="40">
        <v>0</v>
      </c>
      <c r="K28" s="35">
        <v>0</v>
      </c>
      <c r="L28" s="40">
        <v>0</v>
      </c>
      <c r="M28" s="35">
        <f t="shared" si="9"/>
        <v>0.86699999999999999</v>
      </c>
      <c r="N28" s="40">
        <v>0</v>
      </c>
      <c r="O28" s="35">
        <f t="shared" si="10"/>
        <v>0</v>
      </c>
      <c r="P28" s="40">
        <v>0</v>
      </c>
      <c r="Q28" s="35">
        <f t="shared" si="5"/>
        <v>0</v>
      </c>
      <c r="R28" s="35">
        <f t="shared" si="5"/>
        <v>0</v>
      </c>
      <c r="S28" s="35">
        <f t="shared" si="6"/>
        <v>0</v>
      </c>
      <c r="T28" s="35">
        <f t="shared" si="8"/>
        <v>0</v>
      </c>
      <c r="U28" s="26"/>
      <c r="V28" s="41"/>
      <c r="W28" s="42"/>
      <c r="X28" s="51"/>
    </row>
    <row r="29" spans="2:24" ht="37.5" customHeight="1">
      <c r="B29" s="36"/>
      <c r="C29" s="37" t="s">
        <v>60</v>
      </c>
      <c r="D29" s="18"/>
      <c r="E29" s="32">
        <v>0.86677000000000004</v>
      </c>
      <c r="F29" s="33">
        <f>H29+J29+L29+N29</f>
        <v>0</v>
      </c>
      <c r="G29" s="35">
        <v>0</v>
      </c>
      <c r="H29" s="40">
        <v>0</v>
      </c>
      <c r="I29" s="35">
        <v>0</v>
      </c>
      <c r="J29" s="40">
        <v>0</v>
      </c>
      <c r="K29" s="35">
        <v>0</v>
      </c>
      <c r="L29" s="40">
        <v>0</v>
      </c>
      <c r="M29" s="35">
        <f t="shared" si="9"/>
        <v>0.86677000000000004</v>
      </c>
      <c r="N29" s="40">
        <v>0</v>
      </c>
      <c r="O29" s="35">
        <f t="shared" si="10"/>
        <v>0</v>
      </c>
      <c r="P29" s="40">
        <v>0</v>
      </c>
      <c r="Q29" s="35">
        <f t="shared" si="5"/>
        <v>0</v>
      </c>
      <c r="R29" s="35">
        <f t="shared" si="5"/>
        <v>0</v>
      </c>
      <c r="S29" s="35">
        <f t="shared" si="6"/>
        <v>0</v>
      </c>
      <c r="T29" s="35">
        <f t="shared" si="8"/>
        <v>0</v>
      </c>
      <c r="U29" s="26"/>
      <c r="V29" s="41"/>
      <c r="W29" s="42"/>
      <c r="X29" s="49" t="s">
        <v>61</v>
      </c>
    </row>
    <row r="30" spans="2:24" ht="33" customHeight="1">
      <c r="B30" s="20" t="s">
        <v>62</v>
      </c>
      <c r="C30" s="50" t="s">
        <v>63</v>
      </c>
      <c r="D30" s="52"/>
      <c r="E30" s="32">
        <v>3.6488</v>
      </c>
      <c r="F30" s="33">
        <f>H30+J30+L30+N30</f>
        <v>0</v>
      </c>
      <c r="G30" s="35">
        <v>0</v>
      </c>
      <c r="H30" s="40">
        <v>0</v>
      </c>
      <c r="I30" s="35">
        <v>0</v>
      </c>
      <c r="J30" s="40">
        <v>0</v>
      </c>
      <c r="K30" s="35">
        <v>0.71499999999999997</v>
      </c>
      <c r="L30" s="40">
        <v>0</v>
      </c>
      <c r="M30" s="35">
        <f t="shared" si="9"/>
        <v>2.9338000000000002</v>
      </c>
      <c r="N30" s="40">
        <v>0</v>
      </c>
      <c r="O30" s="35">
        <f t="shared" si="10"/>
        <v>0</v>
      </c>
      <c r="P30" s="40">
        <v>0</v>
      </c>
      <c r="Q30" s="35">
        <f t="shared" si="5"/>
        <v>0</v>
      </c>
      <c r="R30" s="35">
        <f t="shared" si="5"/>
        <v>0</v>
      </c>
      <c r="S30" s="35">
        <f t="shared" si="6"/>
        <v>0</v>
      </c>
      <c r="T30" s="35">
        <f t="shared" si="8"/>
        <v>0</v>
      </c>
      <c r="U30" s="26"/>
      <c r="V30" s="41"/>
      <c r="W30" s="42"/>
      <c r="X30" s="49" t="s">
        <v>61</v>
      </c>
    </row>
    <row r="31" spans="2:24" ht="24.75" customHeight="1">
      <c r="B31" s="20" t="s">
        <v>64</v>
      </c>
      <c r="C31" s="50" t="s">
        <v>65</v>
      </c>
      <c r="D31" s="23">
        <f t="shared" ref="D31:W31" si="11">SUM(D32:D34)</f>
        <v>0</v>
      </c>
      <c r="E31" s="23">
        <f t="shared" si="11"/>
        <v>7.2777000000000003</v>
      </c>
      <c r="F31" s="23">
        <f t="shared" si="11"/>
        <v>1.9958</v>
      </c>
      <c r="G31" s="23">
        <f t="shared" si="11"/>
        <v>0.23599999999999999</v>
      </c>
      <c r="H31" s="23">
        <f t="shared" si="11"/>
        <v>0.45900000000000002</v>
      </c>
      <c r="I31" s="23">
        <f t="shared" si="11"/>
        <v>1.77</v>
      </c>
      <c r="J31" s="23">
        <f t="shared" si="11"/>
        <v>0.49199999999999999</v>
      </c>
      <c r="K31" s="23">
        <f t="shared" si="11"/>
        <v>2.95</v>
      </c>
      <c r="L31" s="23">
        <f t="shared" si="11"/>
        <v>0.34179999999999999</v>
      </c>
      <c r="M31" s="23">
        <f t="shared" si="11"/>
        <v>2.3217000000000008</v>
      </c>
      <c r="N31" s="23">
        <f t="shared" si="11"/>
        <v>0.70299999999999996</v>
      </c>
      <c r="O31" s="23">
        <f t="shared" si="11"/>
        <v>1.9958</v>
      </c>
      <c r="P31" s="23">
        <f t="shared" si="11"/>
        <v>0.49199999999999999</v>
      </c>
      <c r="Q31" s="23">
        <f t="shared" si="11"/>
        <v>1.9958</v>
      </c>
      <c r="R31" s="23">
        <f t="shared" si="11"/>
        <v>0.49199999999999999</v>
      </c>
      <c r="S31" s="23">
        <f t="shared" si="11"/>
        <v>-1.0550000000000002</v>
      </c>
      <c r="T31" s="23">
        <f t="shared" si="11"/>
        <v>-1.0550000000000002</v>
      </c>
      <c r="U31" s="23">
        <f t="shared" si="11"/>
        <v>0</v>
      </c>
      <c r="V31" s="23">
        <f t="shared" si="11"/>
        <v>0</v>
      </c>
      <c r="W31" s="23">
        <f t="shared" si="11"/>
        <v>0</v>
      </c>
      <c r="X31" s="53">
        <f>SUM(X32:X33)</f>
        <v>0</v>
      </c>
    </row>
    <row r="32" spans="2:24" ht="68.25" customHeight="1">
      <c r="B32" s="28" t="s">
        <v>66</v>
      </c>
      <c r="C32" s="31" t="s">
        <v>67</v>
      </c>
      <c r="D32" s="41"/>
      <c r="E32" s="32">
        <v>7.2777000000000003</v>
      </c>
      <c r="F32" s="33">
        <f>H32+J32+L32+N32</f>
        <v>0.15379999999999999</v>
      </c>
      <c r="G32" s="32">
        <v>0.23599999999999999</v>
      </c>
      <c r="H32" s="40">
        <v>0</v>
      </c>
      <c r="I32" s="35">
        <v>1.77</v>
      </c>
      <c r="J32" s="40">
        <v>0</v>
      </c>
      <c r="K32" s="35">
        <v>2.95</v>
      </c>
      <c r="L32" s="40">
        <v>4.58E-2</v>
      </c>
      <c r="M32" s="35">
        <f>E32-G32-I32-K32</f>
        <v>2.3217000000000008</v>
      </c>
      <c r="N32" s="40">
        <v>0.108</v>
      </c>
      <c r="O32" s="35">
        <f t="shared" si="10"/>
        <v>0.15379999999999999</v>
      </c>
      <c r="P32" s="40">
        <v>0</v>
      </c>
      <c r="Q32" s="35">
        <f t="shared" si="5"/>
        <v>0.15379999999999999</v>
      </c>
      <c r="R32" s="35">
        <f>P32</f>
        <v>0</v>
      </c>
      <c r="S32" s="35">
        <f t="shared" si="6"/>
        <v>-2.0060000000000002</v>
      </c>
      <c r="T32" s="35">
        <f t="shared" si="8"/>
        <v>-2.0060000000000002</v>
      </c>
      <c r="U32" s="26"/>
      <c r="V32" s="41"/>
      <c r="W32" s="42"/>
      <c r="X32" s="46" t="s">
        <v>68</v>
      </c>
    </row>
    <row r="33" spans="2:24" ht="75.75" customHeight="1">
      <c r="B33" s="28" t="s">
        <v>69</v>
      </c>
      <c r="C33" s="43" t="s">
        <v>70</v>
      </c>
      <c r="D33" s="41"/>
      <c r="E33" s="32">
        <v>0</v>
      </c>
      <c r="F33" s="40">
        <f>H33+J33+L33+N33</f>
        <v>1.573</v>
      </c>
      <c r="G33" s="32">
        <v>0</v>
      </c>
      <c r="H33" s="40">
        <v>0.23200000000000001</v>
      </c>
      <c r="I33" s="35">
        <v>0</v>
      </c>
      <c r="J33" s="40">
        <v>0.45</v>
      </c>
      <c r="K33" s="35">
        <v>0</v>
      </c>
      <c r="L33" s="40">
        <v>0.29599999999999999</v>
      </c>
      <c r="M33" s="35">
        <f>E33-G33-I33-K33</f>
        <v>0</v>
      </c>
      <c r="N33" s="40">
        <v>0.59499999999999997</v>
      </c>
      <c r="O33" s="35">
        <f>F33</f>
        <v>1.573</v>
      </c>
      <c r="P33" s="40">
        <v>0.45</v>
      </c>
      <c r="Q33" s="35">
        <f t="shared" si="5"/>
        <v>1.573</v>
      </c>
      <c r="R33" s="35">
        <f>P33</f>
        <v>0.45</v>
      </c>
      <c r="S33" s="35">
        <f t="shared" si="6"/>
        <v>0.68200000000000005</v>
      </c>
      <c r="T33" s="35">
        <f t="shared" si="8"/>
        <v>0.68200000000000005</v>
      </c>
      <c r="U33" s="26"/>
      <c r="V33" s="41"/>
      <c r="W33" s="42"/>
      <c r="X33" s="46" t="s">
        <v>71</v>
      </c>
    </row>
    <row r="34" spans="2:24" ht="36.75" customHeight="1">
      <c r="B34" s="28" t="s">
        <v>72</v>
      </c>
      <c r="C34" s="31" t="s">
        <v>73</v>
      </c>
      <c r="D34" s="41"/>
      <c r="E34" s="32">
        <v>0</v>
      </c>
      <c r="F34" s="40">
        <f>H34+J34+L34+N34</f>
        <v>0.26900000000000002</v>
      </c>
      <c r="G34" s="32">
        <v>0</v>
      </c>
      <c r="H34" s="40">
        <v>0.22700000000000001</v>
      </c>
      <c r="I34" s="35">
        <v>0</v>
      </c>
      <c r="J34" s="40">
        <v>4.2000000000000003E-2</v>
      </c>
      <c r="K34" s="35">
        <v>0</v>
      </c>
      <c r="L34" s="40">
        <v>0</v>
      </c>
      <c r="M34" s="35">
        <f>E34-G34-I34-K34</f>
        <v>0</v>
      </c>
      <c r="N34" s="40">
        <v>0</v>
      </c>
      <c r="O34" s="35">
        <f>F34</f>
        <v>0.26900000000000002</v>
      </c>
      <c r="P34" s="40">
        <v>4.2000000000000003E-2</v>
      </c>
      <c r="Q34" s="35">
        <f>O34</f>
        <v>0.26900000000000002</v>
      </c>
      <c r="R34" s="35">
        <f>P34</f>
        <v>4.2000000000000003E-2</v>
      </c>
      <c r="S34" s="35">
        <f t="shared" si="6"/>
        <v>0.26900000000000002</v>
      </c>
      <c r="T34" s="35">
        <f>S34</f>
        <v>0.26900000000000002</v>
      </c>
      <c r="U34" s="26"/>
      <c r="V34" s="41"/>
      <c r="W34" s="42"/>
      <c r="X34" s="46" t="s">
        <v>74</v>
      </c>
    </row>
    <row r="35" spans="2:24" s="63" customFormat="1" ht="36.75" customHeight="1" thickBot="1">
      <c r="B35" s="54" t="s">
        <v>75</v>
      </c>
      <c r="C35" s="55" t="s">
        <v>76</v>
      </c>
      <c r="D35" s="56"/>
      <c r="E35" s="57">
        <v>0</v>
      </c>
      <c r="F35" s="58">
        <f>H35+J35+L35+N35</f>
        <v>0.46160000000000001</v>
      </c>
      <c r="G35" s="57">
        <v>0</v>
      </c>
      <c r="H35" s="58">
        <v>0</v>
      </c>
      <c r="I35" s="59">
        <v>0</v>
      </c>
      <c r="J35" s="58">
        <v>9.3600000000000003E-2</v>
      </c>
      <c r="K35" s="59">
        <v>0</v>
      </c>
      <c r="L35" s="58">
        <v>0.36799999999999999</v>
      </c>
      <c r="M35" s="59">
        <v>0</v>
      </c>
      <c r="N35" s="58">
        <v>0</v>
      </c>
      <c r="O35" s="59">
        <f>F35</f>
        <v>0.46160000000000001</v>
      </c>
      <c r="P35" s="58">
        <v>9.3600000000000003E-2</v>
      </c>
      <c r="Q35" s="59">
        <f>O35</f>
        <v>0.46160000000000001</v>
      </c>
      <c r="R35" s="59">
        <f>P35</f>
        <v>9.3600000000000003E-2</v>
      </c>
      <c r="S35" s="59">
        <f t="shared" si="6"/>
        <v>9.3600000000000003E-2</v>
      </c>
      <c r="T35" s="59">
        <f>S35</f>
        <v>9.3600000000000003E-2</v>
      </c>
      <c r="U35" s="60"/>
      <c r="V35" s="56"/>
      <c r="W35" s="61"/>
      <c r="X35" s="62" t="s">
        <v>74</v>
      </c>
    </row>
    <row r="36" spans="2:24">
      <c r="B36" s="64"/>
      <c r="C36" s="65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</row>
    <row r="37" spans="2:24">
      <c r="B37" s="64"/>
      <c r="C37" s="67" t="s">
        <v>77</v>
      </c>
      <c r="D37" s="66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</row>
    <row r="38" spans="2:24" ht="15.75" customHeight="1">
      <c r="B38" s="64"/>
      <c r="C38" s="84" t="s">
        <v>78</v>
      </c>
      <c r="D38" s="84"/>
      <c r="E38" s="84"/>
      <c r="F38" s="84"/>
      <c r="G38" s="8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</row>
    <row r="39" spans="2:24">
      <c r="B39" s="66"/>
      <c r="C39" s="2" t="s">
        <v>79</v>
      </c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</row>
    <row r="40" spans="2:24" ht="15.75" customHeight="1">
      <c r="B40" s="66"/>
      <c r="C40" s="85" t="s">
        <v>80</v>
      </c>
      <c r="D40" s="85"/>
      <c r="E40" s="85"/>
      <c r="F40" s="85"/>
      <c r="G40" s="85"/>
      <c r="H40" s="85"/>
      <c r="I40" s="85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</row>
    <row r="41" spans="2:24">
      <c r="B41" s="66"/>
      <c r="C41" s="68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2:24" ht="18.75" customHeight="1">
      <c r="B42" s="66"/>
      <c r="C42" s="69" t="s">
        <v>81</v>
      </c>
      <c r="D42" s="70"/>
      <c r="E42" s="71"/>
      <c r="H42" s="66"/>
      <c r="I42" s="66"/>
      <c r="J42" s="66"/>
      <c r="K42" s="86" t="s">
        <v>82</v>
      </c>
      <c r="L42" s="8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</row>
    <row r="43" spans="2:24" ht="18.75">
      <c r="B43" s="72"/>
      <c r="C43" s="73"/>
      <c r="D43" s="70"/>
      <c r="E43" s="4"/>
      <c r="K43" s="74"/>
      <c r="L43" s="74"/>
    </row>
    <row r="44" spans="2:24" ht="18.75">
      <c r="B44" s="75"/>
      <c r="C44" s="73" t="s">
        <v>83</v>
      </c>
      <c r="D44" s="70"/>
      <c r="E44" s="4"/>
      <c r="H44" s="76"/>
      <c r="I44" s="76"/>
      <c r="J44" s="76"/>
      <c r="K44" s="87" t="s">
        <v>84</v>
      </c>
      <c r="L44" s="87"/>
    </row>
    <row r="45" spans="2:24" ht="18.75">
      <c r="B45" s="75"/>
      <c r="C45" s="73"/>
      <c r="D45" s="70"/>
      <c r="E45" s="4"/>
      <c r="H45" s="76"/>
      <c r="I45" s="76"/>
      <c r="J45" s="76"/>
      <c r="K45" s="74"/>
      <c r="L45" s="74"/>
    </row>
    <row r="46" spans="2:24" ht="18.75">
      <c r="C46" s="73" t="s">
        <v>85</v>
      </c>
      <c r="D46" s="70"/>
      <c r="E46" s="77"/>
      <c r="H46" s="78"/>
      <c r="J46" s="79"/>
      <c r="K46" s="87" t="s">
        <v>86</v>
      </c>
      <c r="L46" s="87"/>
      <c r="N46" s="80"/>
      <c r="O46" s="81"/>
      <c r="P46" s="81"/>
      <c r="Q46" s="81"/>
      <c r="R46" s="81"/>
      <c r="S46" s="80"/>
      <c r="T46" s="80"/>
      <c r="U46" s="80"/>
      <c r="V46" s="80"/>
      <c r="W46" s="80"/>
      <c r="X46" s="80"/>
    </row>
    <row r="47" spans="2:24">
      <c r="E47" s="15"/>
      <c r="F47" s="82"/>
      <c r="G47" s="82"/>
      <c r="J47" s="15"/>
    </row>
  </sheetData>
  <mergeCells count="22">
    <mergeCell ref="B14:B16"/>
    <mergeCell ref="C14:C16"/>
    <mergeCell ref="D14:D16"/>
    <mergeCell ref="E14:N14"/>
    <mergeCell ref="O14:P15"/>
    <mergeCell ref="K46:L46"/>
    <mergeCell ref="S14:S16"/>
    <mergeCell ref="T14:W14"/>
    <mergeCell ref="X14:X16"/>
    <mergeCell ref="E15:F15"/>
    <mergeCell ref="G15:H15"/>
    <mergeCell ref="I15:J15"/>
    <mergeCell ref="K15:L15"/>
    <mergeCell ref="M15:N15"/>
    <mergeCell ref="T15:T16"/>
    <mergeCell ref="U15:U16"/>
    <mergeCell ref="Q14:R15"/>
    <mergeCell ref="V15:W15"/>
    <mergeCell ref="C38:G38"/>
    <mergeCell ref="C40:I40"/>
    <mergeCell ref="K42:L42"/>
    <mergeCell ref="K44:L44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2018-02-19T05:43:47Z</dcterms:modified>
</cp:coreProperties>
</file>