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. 8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PR1">'[1]Прил 1'!#REF!</definedName>
    <definedName name="_Num2">#REF!</definedName>
    <definedName name="_PR1" localSheetId="0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 localSheetId="0">#REF!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 localSheetId="0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0">#REF!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0">#REF!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0">#REF!,#REF!,#REF!,#REF!,#REF!,'прил. 8'!P1_SCOPE_CORR,'прил. 8'!P2_SCOPE_CORR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 localSheetId="0">[6]Заголовок!#REF!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0">[8]Свод!#REF!,[8]Свод!#REF!</definedName>
    <definedName name="SCOPE_MUPS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 localSheetId="0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>#REF!</definedName>
    <definedName name="SET_PROT" localSheetId="0">#REF!,#REF!,#REF!,#REF!,#REF!,'прил. 8'!P1_SET_PROT</definedName>
    <definedName name="SET_PROT">#REF!,#REF!,#REF!,#REF!,#REF!,P1_SET_PROT</definedName>
    <definedName name="SET_PRT">#REF!,#REF!,#REF!,#REF!,P1_SET_PRT</definedName>
    <definedName name="SETcom" localSheetId="0">#REF!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 localSheetId="0">#REF!,#REF!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 localSheetId="0">'прил. 8'!P6_T2.1?Protection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 localSheetId="0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'прил. 8'!$A$1:$N$49</definedName>
    <definedName name="ОРГ" localSheetId="0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P27" i="4" l="1"/>
  <c r="P30" i="4"/>
  <c r="K30" i="4" l="1"/>
  <c r="I27" i="4" l="1"/>
  <c r="I26" i="4"/>
  <c r="E19" i="4" l="1"/>
  <c r="J26" i="4" l="1"/>
  <c r="H26" i="4"/>
  <c r="F26" i="4"/>
  <c r="L20" i="4"/>
  <c r="L21" i="4"/>
  <c r="L22" i="4"/>
  <c r="L23" i="4"/>
  <c r="L24" i="4"/>
  <c r="L19" i="4"/>
  <c r="G27" i="4"/>
  <c r="D33" i="4"/>
  <c r="F33" i="4"/>
  <c r="G33" i="4"/>
  <c r="H33" i="4"/>
  <c r="I33" i="4"/>
  <c r="J33" i="4"/>
  <c r="K33" i="4"/>
  <c r="L26" i="4" l="1"/>
  <c r="M33" i="4"/>
  <c r="E39" i="4"/>
  <c r="E33" i="4" s="1"/>
  <c r="E32" i="4"/>
  <c r="L30" i="4"/>
  <c r="L31" i="4"/>
  <c r="L32" i="4"/>
  <c r="L27" i="4"/>
  <c r="L28" i="4"/>
  <c r="L29" i="4"/>
  <c r="E27" i="4"/>
  <c r="E28" i="4"/>
  <c r="E29" i="4"/>
  <c r="E30" i="4"/>
  <c r="E31" i="4"/>
  <c r="E26" i="4"/>
  <c r="F25" i="4"/>
  <c r="G25" i="4"/>
  <c r="H25" i="4"/>
  <c r="I25" i="4"/>
  <c r="J25" i="4"/>
  <c r="K25" i="4"/>
  <c r="M25" i="4"/>
  <c r="D25" i="4"/>
  <c r="F18" i="4"/>
  <c r="G18" i="4"/>
  <c r="H18" i="4"/>
  <c r="I18" i="4"/>
  <c r="J18" i="4"/>
  <c r="J17" i="4" s="1"/>
  <c r="J41" i="4" s="1"/>
  <c r="K18" i="4"/>
  <c r="L18" i="4"/>
  <c r="M18" i="4"/>
  <c r="D18" i="4"/>
  <c r="L33" i="4" l="1"/>
  <c r="M17" i="4"/>
  <c r="M41" i="4" s="1"/>
  <c r="E25" i="4"/>
  <c r="L25" i="4"/>
  <c r="I17" i="4"/>
  <c r="I41" i="4" s="1"/>
  <c r="E18" i="4"/>
  <c r="K17" i="4"/>
  <c r="K41" i="4" s="1"/>
  <c r="G17" i="4"/>
  <c r="G41" i="4" s="1"/>
  <c r="D17" i="4"/>
  <c r="D41" i="4" s="1"/>
  <c r="H17" i="4"/>
  <c r="H41" i="4" s="1"/>
  <c r="F17" i="4"/>
  <c r="F41" i="4" s="1"/>
  <c r="L17" i="4"/>
  <c r="N29" i="4"/>
  <c r="E17" i="4" l="1"/>
  <c r="E41" i="4" s="1"/>
  <c r="L41" i="4"/>
</calcChain>
</file>

<file path=xl/sharedStrings.xml><?xml version="1.0" encoding="utf-8"?>
<sst xmlns="http://schemas.openxmlformats.org/spreadsheetml/2006/main" count="87" uniqueCount="81">
  <si>
    <t>Софронова О.А.</t>
  </si>
  <si>
    <t>Экономист</t>
  </si>
  <si>
    <t>** накопленным итогом за год</t>
  </si>
  <si>
    <t>* план в соответствии с утвержденной инвестиционной программой</t>
  </si>
  <si>
    <t>вне ДПМ</t>
  </si>
  <si>
    <t>ДПМ</t>
  </si>
  <si>
    <t>для ОГК/ТГК, в том числе</t>
  </si>
  <si>
    <t>ВСЕГО источников финансирования</t>
  </si>
  <si>
    <t>Прочие привлеченные средства</t>
  </si>
  <si>
    <t>2.7.</t>
  </si>
  <si>
    <t>Использование лизинга</t>
  </si>
  <si>
    <t>2.6.</t>
  </si>
  <si>
    <t>Средства внешних инвесторов</t>
  </si>
  <si>
    <t>2.5.</t>
  </si>
  <si>
    <t>Бюджетное финансирование</t>
  </si>
  <si>
    <t>2.4.</t>
  </si>
  <si>
    <t>Займы организаций</t>
  </si>
  <si>
    <t>2.3.</t>
  </si>
  <si>
    <t>Облигационные займы</t>
  </si>
  <si>
    <t>2.2.</t>
  </si>
  <si>
    <t>Кредиты</t>
  </si>
  <si>
    <t>2.1.</t>
  </si>
  <si>
    <t>Привлеченные средства, в т.ч.:</t>
  </si>
  <si>
    <t>2.</t>
  </si>
  <si>
    <t>Остаток собственных средств на начало года</t>
  </si>
  <si>
    <t>1.5.</t>
  </si>
  <si>
    <t>в т.ч. средства допэмиссии</t>
  </si>
  <si>
    <t xml:space="preserve">1.4.1. </t>
  </si>
  <si>
    <t>Прочие собственные средства (тех. присоединение )</t>
  </si>
  <si>
    <t>1.4.</t>
  </si>
  <si>
    <t>Возврат НДС</t>
  </si>
  <si>
    <t>1.3.</t>
  </si>
  <si>
    <t>Недоиспользованная амортизация прошлых лет</t>
  </si>
  <si>
    <t>1.2.3.</t>
  </si>
  <si>
    <t>Прочая амортизация</t>
  </si>
  <si>
    <t>1.2.2.</t>
  </si>
  <si>
    <t>Амортизация, учтенная в тарифе</t>
  </si>
  <si>
    <t>1.2.1.</t>
  </si>
  <si>
    <t>Амортизация</t>
  </si>
  <si>
    <t>1.2.</t>
  </si>
  <si>
    <t>Прочая прибыль</t>
  </si>
  <si>
    <t>1.1.4.</t>
  </si>
  <si>
    <t>в т.ч. от технологического присоединения потребителей</t>
  </si>
  <si>
    <t>1.1.3.2.</t>
  </si>
  <si>
    <t>в т.ч. от технологического присоединения генерации</t>
  </si>
  <si>
    <t>1.1.3.1.</t>
  </si>
  <si>
    <t>в т.ч. от технологического присоединения (для электросетевых компаний)</t>
  </si>
  <si>
    <t>1.1.3.</t>
  </si>
  <si>
    <t xml:space="preserve">в т.ч. прибыль со свободного сектора </t>
  </si>
  <si>
    <t>1.1.2.</t>
  </si>
  <si>
    <t xml:space="preserve">в т.ч. инвестиционная составляющая в тарифе </t>
  </si>
  <si>
    <t>1.1.1.</t>
  </si>
  <si>
    <t>Прибыль, направляемая на инвестиции:</t>
  </si>
  <si>
    <t>1.1.</t>
  </si>
  <si>
    <t>Собственные средства</t>
  </si>
  <si>
    <t>факт</t>
  </si>
  <si>
    <t>план</t>
  </si>
  <si>
    <t>факт**</t>
  </si>
  <si>
    <t>план*</t>
  </si>
  <si>
    <t>4 кв</t>
  </si>
  <si>
    <t>3 кв</t>
  </si>
  <si>
    <t>2 кв</t>
  </si>
  <si>
    <t>1 кв</t>
  </si>
  <si>
    <t>всего</t>
  </si>
  <si>
    <t>Причины отклонений</t>
  </si>
  <si>
    <t>Источник финансирования</t>
  </si>
  <si>
    <t>№№</t>
  </si>
  <si>
    <t>М.П.</t>
  </si>
  <si>
    <t>________________________С.Л.Сироткин</t>
  </si>
  <si>
    <t>ОАО "Кинешемская городская электросеть"</t>
  </si>
  <si>
    <t xml:space="preserve">Генеральный директор </t>
  </si>
  <si>
    <t>Открытое акционерное общество  "Кинешемская городская электросеть"</t>
  </si>
  <si>
    <t>Утверждаю</t>
  </si>
  <si>
    <t>Отчет об источниках финансирования инвестиционных программ, млн. рублей (представляется ежеквартально)</t>
  </si>
  <si>
    <t>от «24»марта 2010 г. №114</t>
  </si>
  <si>
    <t>к приказу Минэнерго России</t>
  </si>
  <si>
    <t>Приложение  № 8</t>
  </si>
  <si>
    <t>Объем финансирования 2018 год</t>
  </si>
  <si>
    <t xml:space="preserve">    11,309,846.51</t>
  </si>
  <si>
    <t xml:space="preserve">    11,137,023.93</t>
  </si>
  <si>
    <t>на момент составления отчета не данных  по распределению чистой прибыли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</si>
</sst>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#,##0.0000000"/>
    <numFmt numFmtId="167" formatCode="&quot;$&quot;#,##0_);[Red]\(&quot;$&quot;#,##0\)"/>
    <numFmt numFmtId="168" formatCode="General_)"/>
    <numFmt numFmtId="169" formatCode="0.00000"/>
  </numFmts>
  <fonts count="25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i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167" fontId="11" fillId="0" borderId="0" applyFont="0" applyFill="0" applyBorder="0" applyAlignment="0" applyProtection="0"/>
    <xf numFmtId="49" fontId="12" fillId="0" borderId="0" applyBorder="0">
      <alignment vertical="top"/>
    </xf>
    <xf numFmtId="0" fontId="13" fillId="0" borderId="0"/>
    <xf numFmtId="0" fontId="14" fillId="0" borderId="0" applyNumberFormat="0">
      <alignment horizontal="left"/>
    </xf>
    <xf numFmtId="168" fontId="15" fillId="0" borderId="13">
      <protection locked="0"/>
    </xf>
    <xf numFmtId="0" fontId="16" fillId="0" borderId="0" applyBorder="0">
      <alignment horizontal="center" vertical="center" wrapText="1"/>
    </xf>
    <xf numFmtId="0" fontId="17" fillId="0" borderId="14" applyBorder="0">
      <alignment horizontal="center" vertical="center" wrapText="1"/>
    </xf>
    <xf numFmtId="168" fontId="18" fillId="4" borderId="13"/>
    <xf numFmtId="4" fontId="12" fillId="5" borderId="5" applyBorder="0">
      <alignment horizontal="right"/>
    </xf>
    <xf numFmtId="0" fontId="19" fillId="3" borderId="0" applyFill="0">
      <alignment wrapText="1"/>
    </xf>
    <xf numFmtId="0" fontId="20" fillId="0" borderId="0">
      <alignment horizontal="center" vertical="top" wrapText="1"/>
    </xf>
    <xf numFmtId="0" fontId="21" fillId="0" borderId="0">
      <alignment horizontal="centerContinuous" vertical="center" wrapText="1"/>
    </xf>
    <xf numFmtId="0" fontId="2" fillId="0" borderId="0"/>
    <xf numFmtId="0" fontId="22" fillId="0" borderId="0"/>
    <xf numFmtId="49" fontId="19" fillId="0" borderId="0">
      <alignment horizontal="center"/>
    </xf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" fontId="12" fillId="3" borderId="0" applyBorder="0">
      <alignment horizontal="right"/>
    </xf>
    <xf numFmtId="4" fontId="12" fillId="6" borderId="12" applyBorder="0">
      <alignment horizontal="right"/>
    </xf>
    <xf numFmtId="4" fontId="12" fillId="3" borderId="5" applyFont="0" applyBorder="0">
      <alignment horizontal="right"/>
    </xf>
  </cellStyleXfs>
  <cellXfs count="88">
    <xf numFmtId="0" fontId="0" fillId="0" borderId="0" xfId="0"/>
    <xf numFmtId="0" fontId="2" fillId="0" borderId="0" xfId="1" applyFont="1"/>
    <xf numFmtId="0" fontId="3" fillId="0" borderId="0" xfId="1" applyFont="1"/>
    <xf numFmtId="2" fontId="2" fillId="0" borderId="0" xfId="1" applyNumberFormat="1" applyFont="1" applyAlignment="1">
      <alignment horizontal="center" vertical="top"/>
    </xf>
    <xf numFmtId="2" fontId="2" fillId="0" borderId="0" xfId="1" applyNumberFormat="1" applyFont="1" applyAlignment="1">
      <alignment horizontal="center" vertical="top" wrapText="1"/>
    </xf>
    <xf numFmtId="2" fontId="2" fillId="0" borderId="0" xfId="1" applyNumberFormat="1" applyFont="1" applyAlignment="1">
      <alignment vertical="top" wrapText="1"/>
    </xf>
    <xf numFmtId="49" fontId="2" fillId="0" borderId="0" xfId="1" applyNumberFormat="1" applyFont="1" applyBorder="1" applyAlignment="1">
      <alignment horizontal="left" vertical="top"/>
    </xf>
    <xf numFmtId="2" fontId="2" fillId="0" borderId="0" xfId="1" applyNumberFormat="1" applyFont="1" applyAlignment="1">
      <alignment vertical="top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4" fillId="2" borderId="0" xfId="1" applyNumberFormat="1" applyFont="1" applyFill="1" applyBorder="1" applyAlignment="1">
      <alignment horizontal="left" vertical="top"/>
    </xf>
    <xf numFmtId="0" fontId="5" fillId="0" borderId="0" xfId="1" applyFont="1"/>
    <xf numFmtId="0" fontId="4" fillId="2" borderId="0" xfId="1" applyFont="1" applyFill="1" applyAlignment="1">
      <alignment horizontal="left" vertical="justify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right" vertical="center" wrapText="1"/>
    </xf>
    <xf numFmtId="0" fontId="2" fillId="0" borderId="1" xfId="1" applyFont="1" applyBorder="1"/>
    <xf numFmtId="0" fontId="2" fillId="0" borderId="2" xfId="1" applyFont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right" vertical="center" wrapText="1"/>
    </xf>
    <xf numFmtId="0" fontId="2" fillId="0" borderId="3" xfId="1" applyFont="1" applyFill="1" applyBorder="1" applyAlignment="1">
      <alignment horizontal="left" vertical="center"/>
    </xf>
    <xf numFmtId="0" fontId="2" fillId="0" borderId="4" xfId="1" applyFont="1" applyBorder="1"/>
    <xf numFmtId="0" fontId="2" fillId="0" borderId="5" xfId="1" applyFont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right" vertical="center" wrapText="1"/>
    </xf>
    <xf numFmtId="0" fontId="2" fillId="0" borderId="6" xfId="1" applyFont="1" applyFill="1" applyBorder="1" applyAlignment="1">
      <alignment horizontal="left" vertical="center"/>
    </xf>
    <xf numFmtId="0" fontId="2" fillId="0" borderId="5" xfId="1" applyFont="1" applyFill="1" applyBorder="1" applyAlignment="1">
      <alignment horizontal="left" vertical="center" wrapText="1"/>
    </xf>
    <xf numFmtId="0" fontId="2" fillId="0" borderId="7" xfId="1" applyFont="1" applyBorder="1"/>
    <xf numFmtId="0" fontId="3" fillId="0" borderId="9" xfId="1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center" vertical="center"/>
    </xf>
    <xf numFmtId="0" fontId="2" fillId="0" borderId="4" xfId="1" applyFont="1" applyFill="1" applyBorder="1"/>
    <xf numFmtId="0" fontId="6" fillId="0" borderId="0" xfId="1" applyFont="1"/>
    <xf numFmtId="0" fontId="6" fillId="0" borderId="7" xfId="1" applyFont="1" applyFill="1" applyBorder="1"/>
    <xf numFmtId="0" fontId="6" fillId="0" borderId="9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center" vertical="center"/>
    </xf>
    <xf numFmtId="0" fontId="2" fillId="0" borderId="1" xfId="1" applyFont="1" applyFill="1" applyBorder="1"/>
    <xf numFmtId="165" fontId="2" fillId="0" borderId="5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/>
    <xf numFmtId="0" fontId="7" fillId="0" borderId="4" xfId="1" applyFont="1" applyFill="1" applyBorder="1"/>
    <xf numFmtId="0" fontId="8" fillId="0" borderId="4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164" fontId="6" fillId="0" borderId="5" xfId="1" applyNumberFormat="1" applyFont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2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0" xfId="1" applyFont="1" applyAlignment="1">
      <alignment vertical="center" wrapText="1"/>
    </xf>
    <xf numFmtId="0" fontId="2" fillId="0" borderId="0" xfId="2" applyFont="1" applyAlignment="1">
      <alignment horizontal="right"/>
    </xf>
    <xf numFmtId="165" fontId="2" fillId="2" borderId="5" xfId="1" applyNumberFormat="1" applyFont="1" applyFill="1" applyBorder="1" applyAlignment="1">
      <alignment horizontal="center" vertical="center"/>
    </xf>
    <xf numFmtId="165" fontId="2" fillId="0" borderId="5" xfId="1" applyNumberFormat="1" applyFont="1" applyBorder="1" applyAlignment="1">
      <alignment horizontal="center" vertical="center"/>
    </xf>
    <xf numFmtId="165" fontId="2" fillId="2" borderId="5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vertical="center" wrapText="1"/>
    </xf>
    <xf numFmtId="165" fontId="6" fillId="0" borderId="9" xfId="1" applyNumberFormat="1" applyFont="1" applyBorder="1" applyAlignment="1">
      <alignment horizontal="center" vertical="center"/>
    </xf>
    <xf numFmtId="165" fontId="2" fillId="0" borderId="5" xfId="1" applyNumberFormat="1" applyFont="1" applyFill="1" applyBorder="1" applyAlignment="1">
      <alignment horizontal="center"/>
    </xf>
    <xf numFmtId="165" fontId="2" fillId="0" borderId="2" xfId="1" applyNumberFormat="1" applyFont="1" applyFill="1" applyBorder="1" applyAlignment="1">
      <alignment horizontal="center"/>
    </xf>
    <xf numFmtId="165" fontId="3" fillId="0" borderId="9" xfId="1" applyNumberFormat="1" applyFont="1" applyBorder="1" applyAlignment="1">
      <alignment horizontal="center" vertical="center"/>
    </xf>
    <xf numFmtId="164" fontId="2" fillId="2" borderId="5" xfId="1" applyNumberFormat="1" applyFont="1" applyFill="1" applyBorder="1" applyAlignment="1">
      <alignment horizontal="center" vertical="center"/>
    </xf>
    <xf numFmtId="164" fontId="2" fillId="0" borderId="0" xfId="1" applyNumberFormat="1" applyFont="1"/>
    <xf numFmtId="0" fontId="5" fillId="0" borderId="0" xfId="1" applyFont="1" applyBorder="1" applyAlignment="1">
      <alignment horizontal="right"/>
    </xf>
    <xf numFmtId="166" fontId="24" fillId="0" borderId="4" xfId="1" applyNumberFormat="1" applyFont="1" applyFill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2" borderId="0" xfId="1" applyFont="1" applyFill="1" applyAlignment="1">
      <alignment horizontal="left"/>
    </xf>
    <xf numFmtId="0" fontId="3" fillId="0" borderId="5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3" fillId="0" borderId="1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169" fontId="2" fillId="2" borderId="5" xfId="1" applyNumberFormat="1" applyFont="1" applyFill="1" applyBorder="1" applyAlignment="1">
      <alignment horizontal="center" vertical="center"/>
    </xf>
    <xf numFmtId="169" fontId="2" fillId="2" borderId="5" xfId="1" applyNumberFormat="1" applyFont="1" applyFill="1" applyBorder="1" applyAlignment="1">
      <alignment horizontal="center" vertical="center" wrapText="1"/>
    </xf>
    <xf numFmtId="169" fontId="2" fillId="0" borderId="5" xfId="1" applyNumberFormat="1" applyFont="1" applyFill="1" applyBorder="1" applyAlignment="1">
      <alignment horizontal="center" vertical="center" wrapText="1"/>
    </xf>
    <xf numFmtId="164" fontId="1" fillId="0" borderId="0" xfId="1" applyNumberFormat="1" applyFont="1"/>
    <xf numFmtId="169" fontId="2" fillId="0" borderId="0" xfId="1" applyNumberFormat="1" applyFont="1"/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й заголовок" xfId="13"/>
    <cellStyle name="Мой заголовок листа" xfId="14"/>
    <cellStyle name="Мои наименования показателей" xfId="12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Q68"/>
  <sheetViews>
    <sheetView tabSelected="1" view="pageBreakPreview" topLeftCell="B16" zoomScale="75" zoomScaleNormal="70" workbookViewId="0">
      <selection activeCell="M28" sqref="M28"/>
    </sheetView>
  </sheetViews>
  <sheetFormatPr defaultRowHeight="15.75"/>
  <cols>
    <col min="1" max="1" width="22.85546875" style="1" customWidth="1"/>
    <col min="2" max="2" width="9.140625" style="1"/>
    <col min="3" max="3" width="79.28515625" style="1" customWidth="1"/>
    <col min="4" max="13" width="11.140625" style="1" customWidth="1"/>
    <col min="14" max="14" width="28.5703125" style="1" customWidth="1"/>
    <col min="15" max="15" width="14.42578125" style="1" customWidth="1"/>
    <col min="16" max="16" width="20.140625" style="1" customWidth="1"/>
    <col min="17" max="17" width="11" style="1" bestFit="1" customWidth="1"/>
    <col min="18" max="16384" width="9.140625" style="1"/>
  </cols>
  <sheetData>
    <row r="1" spans="2:14">
      <c r="N1" s="49" t="s">
        <v>76</v>
      </c>
    </row>
    <row r="2" spans="2:14">
      <c r="N2" s="55" t="s">
        <v>75</v>
      </c>
    </row>
    <row r="3" spans="2:14">
      <c r="N3" s="55" t="s">
        <v>74</v>
      </c>
    </row>
    <row r="4" spans="2:14">
      <c r="N4" s="49"/>
    </row>
    <row r="5" spans="2:14" ht="19.5" customHeight="1">
      <c r="B5" s="76" t="s">
        <v>73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54"/>
    </row>
    <row r="6" spans="2:14" ht="20.25"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2" t="s">
        <v>72</v>
      </c>
    </row>
    <row r="7" spans="2:14" ht="20.25">
      <c r="B7" s="77" t="s">
        <v>71</v>
      </c>
      <c r="C7" s="77"/>
      <c r="D7" s="77"/>
      <c r="E7" s="77"/>
      <c r="F7" s="77"/>
      <c r="G7" s="77"/>
      <c r="H7" s="77"/>
      <c r="I7" s="77"/>
      <c r="J7" s="77"/>
      <c r="K7" s="77"/>
      <c r="L7" s="77"/>
      <c r="N7" s="52" t="s">
        <v>70</v>
      </c>
    </row>
    <row r="8" spans="2:14" ht="20.25">
      <c r="N8" s="52" t="s">
        <v>69</v>
      </c>
    </row>
    <row r="9" spans="2:14" ht="34.5" customHeight="1">
      <c r="N9" s="52"/>
    </row>
    <row r="10" spans="2:14" ht="42" customHeight="1">
      <c r="N10" s="51" t="s">
        <v>68</v>
      </c>
    </row>
    <row r="11" spans="2:14" ht="21.75" customHeight="1">
      <c r="N11" s="69"/>
    </row>
    <row r="12" spans="2:14" ht="18.75">
      <c r="N12" s="50" t="s">
        <v>67</v>
      </c>
    </row>
    <row r="13" spans="2:14" ht="16.5" thickBot="1">
      <c r="B13" s="2"/>
      <c r="N13" s="49"/>
    </row>
    <row r="14" spans="2:14" ht="18.75" customHeight="1">
      <c r="B14" s="78" t="s">
        <v>66</v>
      </c>
      <c r="C14" s="81" t="s">
        <v>65</v>
      </c>
      <c r="D14" s="81" t="s">
        <v>77</v>
      </c>
      <c r="E14" s="81"/>
      <c r="F14" s="81"/>
      <c r="G14" s="81"/>
      <c r="H14" s="81"/>
      <c r="I14" s="81"/>
      <c r="J14" s="81"/>
      <c r="K14" s="81"/>
      <c r="L14" s="81"/>
      <c r="M14" s="81"/>
      <c r="N14" s="71" t="s">
        <v>64</v>
      </c>
    </row>
    <row r="15" spans="2:14" ht="15.75" customHeight="1">
      <c r="B15" s="79"/>
      <c r="C15" s="75"/>
      <c r="D15" s="75" t="s">
        <v>63</v>
      </c>
      <c r="E15" s="75"/>
      <c r="F15" s="75" t="s">
        <v>62</v>
      </c>
      <c r="G15" s="75"/>
      <c r="H15" s="75" t="s">
        <v>61</v>
      </c>
      <c r="I15" s="75"/>
      <c r="J15" s="75" t="s">
        <v>60</v>
      </c>
      <c r="K15" s="75"/>
      <c r="L15" s="75" t="s">
        <v>59</v>
      </c>
      <c r="M15" s="75"/>
      <c r="N15" s="72"/>
    </row>
    <row r="16" spans="2:14" ht="18" customHeight="1" thickBot="1">
      <c r="B16" s="80"/>
      <c r="C16" s="82"/>
      <c r="D16" s="48" t="s">
        <v>58</v>
      </c>
      <c r="E16" s="48" t="s">
        <v>57</v>
      </c>
      <c r="F16" s="48" t="s">
        <v>56</v>
      </c>
      <c r="G16" s="48" t="s">
        <v>55</v>
      </c>
      <c r="H16" s="48" t="s">
        <v>56</v>
      </c>
      <c r="I16" s="48" t="s">
        <v>55</v>
      </c>
      <c r="J16" s="48" t="s">
        <v>56</v>
      </c>
      <c r="K16" s="48" t="s">
        <v>55</v>
      </c>
      <c r="L16" s="48" t="s">
        <v>56</v>
      </c>
      <c r="M16" s="48" t="s">
        <v>55</v>
      </c>
      <c r="N16" s="73"/>
    </row>
    <row r="17" spans="2:17" s="36" customFormat="1" ht="25.5" customHeight="1">
      <c r="B17" s="47">
        <v>1</v>
      </c>
      <c r="C17" s="38" t="s">
        <v>54</v>
      </c>
      <c r="D17" s="46">
        <f>D18+D25+D29+D30+D32</f>
        <v>20.798000000000002</v>
      </c>
      <c r="E17" s="46">
        <f t="shared" ref="E17:M17" si="0">E18+E25+E29+E30+E32</f>
        <v>13.456312</v>
      </c>
      <c r="F17" s="46">
        <f t="shared" si="0"/>
        <v>2.5720000000000001</v>
      </c>
      <c r="G17" s="46">
        <f t="shared" si="0"/>
        <v>3.1241949999999994</v>
      </c>
      <c r="H17" s="46">
        <f t="shared" si="0"/>
        <v>2.5720000000000001</v>
      </c>
      <c r="I17" s="46">
        <f t="shared" si="0"/>
        <v>3.2852240000000008</v>
      </c>
      <c r="J17" s="46">
        <f t="shared" si="0"/>
        <v>2.5720000000000001</v>
      </c>
      <c r="K17" s="46">
        <f t="shared" si="0"/>
        <v>3.5922529999999995</v>
      </c>
      <c r="L17" s="46">
        <f t="shared" si="0"/>
        <v>13.081999999999999</v>
      </c>
      <c r="M17" s="46">
        <f t="shared" si="0"/>
        <v>3.4546399999999999</v>
      </c>
      <c r="N17" s="45"/>
    </row>
    <row r="18" spans="2:17" ht="22.5" customHeight="1">
      <c r="B18" s="33" t="s">
        <v>53</v>
      </c>
      <c r="C18" s="27" t="s">
        <v>52</v>
      </c>
      <c r="D18" s="57">
        <f>D19+D20+D21+D24</f>
        <v>9.8550000000000004</v>
      </c>
      <c r="E18" s="56">
        <f t="shared" ref="E18:E19" si="1">G18+I18+K18+M18</f>
        <v>0</v>
      </c>
      <c r="F18" s="57">
        <f t="shared" ref="F18:M18" si="2">F19+F20+F21+F24</f>
        <v>0</v>
      </c>
      <c r="G18" s="57">
        <f t="shared" si="2"/>
        <v>0</v>
      </c>
      <c r="H18" s="57">
        <f t="shared" si="2"/>
        <v>0</v>
      </c>
      <c r="I18" s="57">
        <f t="shared" si="2"/>
        <v>0</v>
      </c>
      <c r="J18" s="57">
        <f t="shared" si="2"/>
        <v>0</v>
      </c>
      <c r="K18" s="57">
        <f t="shared" si="2"/>
        <v>0</v>
      </c>
      <c r="L18" s="57">
        <f t="shared" si="2"/>
        <v>9.8550000000000004</v>
      </c>
      <c r="M18" s="57">
        <f t="shared" si="2"/>
        <v>0</v>
      </c>
      <c r="N18" s="43"/>
    </row>
    <row r="19" spans="2:17" ht="50.25" customHeight="1">
      <c r="B19" s="33" t="s">
        <v>51</v>
      </c>
      <c r="C19" s="27" t="s">
        <v>50</v>
      </c>
      <c r="D19" s="57">
        <v>9.8550000000000004</v>
      </c>
      <c r="E19" s="56">
        <f t="shared" si="1"/>
        <v>0</v>
      </c>
      <c r="F19" s="57">
        <v>0</v>
      </c>
      <c r="G19" s="57">
        <v>0</v>
      </c>
      <c r="H19" s="57">
        <v>0</v>
      </c>
      <c r="I19" s="57">
        <v>0</v>
      </c>
      <c r="J19" s="57">
        <v>0</v>
      </c>
      <c r="K19" s="57">
        <v>0</v>
      </c>
      <c r="L19" s="41">
        <f>D19-F19-H19-J19</f>
        <v>9.8550000000000004</v>
      </c>
      <c r="M19" s="57">
        <v>0</v>
      </c>
      <c r="N19" s="70" t="s">
        <v>80</v>
      </c>
    </row>
    <row r="20" spans="2:17" ht="22.5" customHeight="1">
      <c r="B20" s="33" t="s">
        <v>49</v>
      </c>
      <c r="C20" s="27" t="s">
        <v>48</v>
      </c>
      <c r="D20" s="57">
        <v>0</v>
      </c>
      <c r="E20" s="57">
        <v>0</v>
      </c>
      <c r="F20" s="57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  <c r="L20" s="41">
        <f t="shared" ref="L20:L24" si="3">D20-F20-H20-J20</f>
        <v>0</v>
      </c>
      <c r="M20" s="41">
        <v>0</v>
      </c>
      <c r="N20" s="43"/>
    </row>
    <row r="21" spans="2:17" ht="18.75" customHeight="1">
      <c r="B21" s="33" t="s">
        <v>47</v>
      </c>
      <c r="C21" s="27" t="s">
        <v>46</v>
      </c>
      <c r="D21" s="57">
        <v>0</v>
      </c>
      <c r="E21" s="57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f t="shared" si="3"/>
        <v>0</v>
      </c>
      <c r="M21" s="41">
        <v>0</v>
      </c>
      <c r="N21" s="43"/>
    </row>
    <row r="22" spans="2:17">
      <c r="B22" s="33" t="s">
        <v>45</v>
      </c>
      <c r="C22" s="27" t="s">
        <v>44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v>0</v>
      </c>
      <c r="L22" s="41">
        <f t="shared" si="3"/>
        <v>0</v>
      </c>
      <c r="M22" s="41">
        <v>0</v>
      </c>
      <c r="N22" s="43"/>
    </row>
    <row r="23" spans="2:17">
      <c r="B23" s="33" t="s">
        <v>43</v>
      </c>
      <c r="C23" s="27" t="s">
        <v>42</v>
      </c>
      <c r="D23" s="57">
        <v>0</v>
      </c>
      <c r="E23" s="57">
        <v>0</v>
      </c>
      <c r="F23" s="57">
        <v>0</v>
      </c>
      <c r="G23" s="57">
        <v>0</v>
      </c>
      <c r="H23" s="57">
        <v>0</v>
      </c>
      <c r="I23" s="57">
        <v>0</v>
      </c>
      <c r="J23" s="57">
        <v>0</v>
      </c>
      <c r="K23" s="57">
        <v>0</v>
      </c>
      <c r="L23" s="41">
        <f t="shared" si="3"/>
        <v>0</v>
      </c>
      <c r="M23" s="41">
        <v>0</v>
      </c>
      <c r="N23" s="43"/>
    </row>
    <row r="24" spans="2:17">
      <c r="B24" s="33" t="s">
        <v>41</v>
      </c>
      <c r="C24" s="27" t="s">
        <v>40</v>
      </c>
      <c r="D24" s="57">
        <v>0</v>
      </c>
      <c r="E24" s="57">
        <v>0</v>
      </c>
      <c r="F24" s="57">
        <v>0</v>
      </c>
      <c r="G24" s="57">
        <v>0</v>
      </c>
      <c r="H24" s="57">
        <v>0</v>
      </c>
      <c r="I24" s="57">
        <v>0</v>
      </c>
      <c r="J24" s="57">
        <v>0</v>
      </c>
      <c r="K24" s="57">
        <v>0</v>
      </c>
      <c r="L24" s="41">
        <f t="shared" si="3"/>
        <v>0</v>
      </c>
      <c r="M24" s="41">
        <v>0</v>
      </c>
      <c r="N24" s="43"/>
    </row>
    <row r="25" spans="2:17" ht="21.75" customHeight="1">
      <c r="B25" s="33" t="s">
        <v>39</v>
      </c>
      <c r="C25" s="27" t="s">
        <v>38</v>
      </c>
      <c r="D25" s="56">
        <f>SUM(D26:D28)</f>
        <v>10.288</v>
      </c>
      <c r="E25" s="67">
        <f>SUM(E26:E28)</f>
        <v>11.30987</v>
      </c>
      <c r="F25" s="83">
        <f t="shared" ref="F25:M25" si="4">SUM(F26:F28)</f>
        <v>2.5720000000000001</v>
      </c>
      <c r="G25" s="83">
        <f t="shared" si="4"/>
        <v>2.7715269999999999</v>
      </c>
      <c r="H25" s="83">
        <f t="shared" si="4"/>
        <v>2.5720000000000001</v>
      </c>
      <c r="I25" s="83">
        <f t="shared" si="4"/>
        <v>2.8272530000000007</v>
      </c>
      <c r="J25" s="83">
        <f t="shared" si="4"/>
        <v>2.5720000000000001</v>
      </c>
      <c r="K25" s="83">
        <f t="shared" si="4"/>
        <v>2.8394199999999996</v>
      </c>
      <c r="L25" s="83">
        <f t="shared" si="4"/>
        <v>2.5720000000000001</v>
      </c>
      <c r="M25" s="83">
        <f t="shared" si="4"/>
        <v>2.8716699999999999</v>
      </c>
      <c r="N25" s="44"/>
      <c r="O25" s="1" t="s">
        <v>78</v>
      </c>
      <c r="P25" s="68">
        <v>11.31</v>
      </c>
      <c r="Q25" s="68"/>
    </row>
    <row r="26" spans="2:17" ht="21.75" customHeight="1">
      <c r="B26" s="33" t="s">
        <v>37</v>
      </c>
      <c r="C26" s="27" t="s">
        <v>36</v>
      </c>
      <c r="D26" s="56">
        <v>10.288</v>
      </c>
      <c r="E26" s="67">
        <f>G26+I26+K26+M26</f>
        <v>11.13702</v>
      </c>
      <c r="F26" s="84">
        <f>D26/4</f>
        <v>2.5720000000000001</v>
      </c>
      <c r="G26" s="84">
        <v>2.7429999999999999</v>
      </c>
      <c r="H26" s="84">
        <f>F26</f>
        <v>2.5720000000000001</v>
      </c>
      <c r="I26" s="84">
        <f>5.5349-G26</f>
        <v>2.7919000000000005</v>
      </c>
      <c r="J26" s="84">
        <f>F26</f>
        <v>2.5720000000000001</v>
      </c>
      <c r="K26" s="84">
        <v>2.7812199999999998</v>
      </c>
      <c r="L26" s="85">
        <f>D26-F26-H26-J26</f>
        <v>2.5720000000000001</v>
      </c>
      <c r="M26" s="84">
        <v>2.8209</v>
      </c>
      <c r="N26" s="43"/>
      <c r="O26" s="1" t="s">
        <v>79</v>
      </c>
      <c r="P26" s="86">
        <v>11.137</v>
      </c>
      <c r="Q26" s="68"/>
    </row>
    <row r="27" spans="2:17" ht="21.75" customHeight="1">
      <c r="B27" s="33" t="s">
        <v>35</v>
      </c>
      <c r="C27" s="27" t="s">
        <v>34</v>
      </c>
      <c r="D27" s="57">
        <v>0</v>
      </c>
      <c r="E27" s="83">
        <f t="shared" ref="E27:E32" si="5">G27+I27+K27+M27</f>
        <v>0.17285</v>
      </c>
      <c r="F27" s="85">
        <v>0</v>
      </c>
      <c r="G27" s="85">
        <f>2.771527-G26</f>
        <v>2.8526999999999969E-2</v>
      </c>
      <c r="H27" s="85">
        <v>0</v>
      </c>
      <c r="I27" s="85">
        <f>0.02688+0.037-G27</f>
        <v>3.5353000000000023E-2</v>
      </c>
      <c r="J27" s="85">
        <v>0</v>
      </c>
      <c r="K27" s="85">
        <v>5.8200000000000002E-2</v>
      </c>
      <c r="L27" s="85">
        <f t="shared" ref="L27:L32" si="6">D27-F27-H27-J27</f>
        <v>0</v>
      </c>
      <c r="M27" s="84">
        <v>5.0770000000000003E-2</v>
      </c>
      <c r="N27" s="43"/>
      <c r="O27" s="1">
        <v>0.17285</v>
      </c>
      <c r="P27" s="87">
        <f>O27-G27-I27-K27</f>
        <v>5.077000000000001E-2</v>
      </c>
      <c r="Q27" s="68"/>
    </row>
    <row r="28" spans="2:17" ht="21.75" customHeight="1">
      <c r="B28" s="33" t="s">
        <v>33</v>
      </c>
      <c r="C28" s="27" t="s">
        <v>32</v>
      </c>
      <c r="D28" s="57">
        <v>0</v>
      </c>
      <c r="E28" s="83">
        <f t="shared" si="5"/>
        <v>0</v>
      </c>
      <c r="F28" s="85">
        <v>0</v>
      </c>
      <c r="G28" s="85">
        <v>0</v>
      </c>
      <c r="H28" s="85">
        <v>0</v>
      </c>
      <c r="I28" s="85">
        <v>0</v>
      </c>
      <c r="J28" s="85">
        <v>0</v>
      </c>
      <c r="K28" s="85">
        <v>0</v>
      </c>
      <c r="L28" s="85">
        <f t="shared" si="6"/>
        <v>0</v>
      </c>
      <c r="M28" s="84">
        <v>0</v>
      </c>
      <c r="N28" s="43"/>
    </row>
    <row r="29" spans="2:17" ht="21.75" customHeight="1">
      <c r="B29" s="33" t="s">
        <v>31</v>
      </c>
      <c r="C29" s="27" t="s">
        <v>30</v>
      </c>
      <c r="D29" s="57">
        <v>0.65500000000000003</v>
      </c>
      <c r="E29" s="83">
        <f t="shared" si="5"/>
        <v>0.67000199999999999</v>
      </c>
      <c r="F29" s="85">
        <v>0</v>
      </c>
      <c r="G29" s="85">
        <v>0.11311599999999999</v>
      </c>
      <c r="H29" s="85">
        <v>0</v>
      </c>
      <c r="I29" s="85">
        <v>0.10638499999999999</v>
      </c>
      <c r="J29" s="85">
        <v>0</v>
      </c>
      <c r="K29" s="85">
        <v>0.27150099999999999</v>
      </c>
      <c r="L29" s="85">
        <f>D29-F29-H29-J29</f>
        <v>0.65500000000000003</v>
      </c>
      <c r="M29" s="84">
        <v>0.17899999999999999</v>
      </c>
      <c r="N29" s="42">
        <f>1.67-D29</f>
        <v>1.0149999999999999</v>
      </c>
      <c r="O29" s="1">
        <v>0.67</v>
      </c>
    </row>
    <row r="30" spans="2:17" ht="21.75" customHeight="1">
      <c r="B30" s="33" t="s">
        <v>29</v>
      </c>
      <c r="C30" s="27" t="s">
        <v>28</v>
      </c>
      <c r="D30" s="57">
        <v>0</v>
      </c>
      <c r="E30" s="83">
        <f t="shared" si="5"/>
        <v>1.47644</v>
      </c>
      <c r="F30" s="85">
        <v>0</v>
      </c>
      <c r="G30" s="85">
        <v>0.23955199999999999</v>
      </c>
      <c r="H30" s="85">
        <v>0</v>
      </c>
      <c r="I30" s="85">
        <v>0.35158600000000001</v>
      </c>
      <c r="J30" s="85">
        <v>0</v>
      </c>
      <c r="K30" s="85">
        <f>1.07247-G30-I30</f>
        <v>0.48133200000000004</v>
      </c>
      <c r="L30" s="85">
        <f t="shared" si="6"/>
        <v>0</v>
      </c>
      <c r="M30" s="84">
        <v>0.40397</v>
      </c>
      <c r="N30" s="35"/>
      <c r="O30" s="1">
        <v>1476.44</v>
      </c>
      <c r="P30" s="87">
        <f>1.47644-G30-I30-K30</f>
        <v>0.40397</v>
      </c>
    </row>
    <row r="31" spans="2:17" ht="21.75" customHeight="1">
      <c r="B31" s="33" t="s">
        <v>27</v>
      </c>
      <c r="C31" s="27" t="s">
        <v>26</v>
      </c>
      <c r="D31" s="57">
        <v>0</v>
      </c>
      <c r="E31" s="56">
        <f t="shared" si="5"/>
        <v>0</v>
      </c>
      <c r="F31" s="41"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f t="shared" si="6"/>
        <v>0</v>
      </c>
      <c r="M31" s="58">
        <v>0</v>
      </c>
      <c r="N31" s="35"/>
    </row>
    <row r="32" spans="2:17" ht="21.75" customHeight="1" thickBot="1">
      <c r="B32" s="32" t="s">
        <v>25</v>
      </c>
      <c r="C32" s="31" t="s">
        <v>24</v>
      </c>
      <c r="D32" s="59">
        <v>0</v>
      </c>
      <c r="E32" s="60">
        <f t="shared" si="5"/>
        <v>0</v>
      </c>
      <c r="F32" s="61">
        <v>0</v>
      </c>
      <c r="G32" s="61">
        <v>0</v>
      </c>
      <c r="H32" s="61">
        <v>0</v>
      </c>
      <c r="I32" s="61">
        <v>0</v>
      </c>
      <c r="J32" s="61">
        <v>0</v>
      </c>
      <c r="K32" s="61">
        <v>0</v>
      </c>
      <c r="L32" s="61">
        <f t="shared" si="6"/>
        <v>0</v>
      </c>
      <c r="M32" s="62">
        <v>0</v>
      </c>
      <c r="N32" s="40"/>
    </row>
    <row r="33" spans="2:14" s="36" customFormat="1" ht="21.75" customHeight="1">
      <c r="B33" s="39" t="s">
        <v>23</v>
      </c>
      <c r="C33" s="38" t="s">
        <v>22</v>
      </c>
      <c r="D33" s="63">
        <f>SUM(D34:D40)</f>
        <v>0</v>
      </c>
      <c r="E33" s="63">
        <f t="shared" ref="E33:M33" si="7">SUM(E34:E40)</f>
        <v>0</v>
      </c>
      <c r="F33" s="63">
        <f t="shared" si="7"/>
        <v>0</v>
      </c>
      <c r="G33" s="63">
        <f t="shared" si="7"/>
        <v>0</v>
      </c>
      <c r="H33" s="63">
        <f t="shared" si="7"/>
        <v>0</v>
      </c>
      <c r="I33" s="63">
        <f t="shared" si="7"/>
        <v>0</v>
      </c>
      <c r="J33" s="63">
        <f t="shared" si="7"/>
        <v>0</v>
      </c>
      <c r="K33" s="63">
        <f t="shared" si="7"/>
        <v>0</v>
      </c>
      <c r="L33" s="63">
        <f t="shared" si="7"/>
        <v>0</v>
      </c>
      <c r="M33" s="63">
        <f t="shared" si="7"/>
        <v>0</v>
      </c>
      <c r="N33" s="37"/>
    </row>
    <row r="34" spans="2:14" ht="21.75" customHeight="1">
      <c r="B34" s="33" t="s">
        <v>21</v>
      </c>
      <c r="C34" s="27" t="s">
        <v>20</v>
      </c>
      <c r="D34" s="57">
        <v>0</v>
      </c>
      <c r="E34" s="57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35"/>
    </row>
    <row r="35" spans="2:14" ht="21.75" customHeight="1">
      <c r="B35" s="33" t="s">
        <v>19</v>
      </c>
      <c r="C35" s="27" t="s">
        <v>18</v>
      </c>
      <c r="D35" s="57">
        <v>0</v>
      </c>
      <c r="E35" s="57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35"/>
    </row>
    <row r="36" spans="2:14" ht="21.75" customHeight="1">
      <c r="B36" s="34" t="s">
        <v>17</v>
      </c>
      <c r="C36" s="27" t="s">
        <v>16</v>
      </c>
      <c r="D36" s="57">
        <v>0</v>
      </c>
      <c r="E36" s="57">
        <v>0</v>
      </c>
      <c r="F36" s="64">
        <v>0</v>
      </c>
      <c r="G36" s="64">
        <v>0</v>
      </c>
      <c r="H36" s="64">
        <v>0</v>
      </c>
      <c r="I36" s="64">
        <v>0</v>
      </c>
      <c r="J36" s="64">
        <v>0</v>
      </c>
      <c r="K36" s="64">
        <v>0</v>
      </c>
      <c r="L36" s="64">
        <v>0</v>
      </c>
      <c r="M36" s="64">
        <v>0</v>
      </c>
      <c r="N36" s="22"/>
    </row>
    <row r="37" spans="2:14" ht="21.75" customHeight="1">
      <c r="B37" s="34" t="s">
        <v>15</v>
      </c>
      <c r="C37" s="27" t="s">
        <v>14</v>
      </c>
      <c r="D37" s="57">
        <v>0</v>
      </c>
      <c r="E37" s="57">
        <v>0</v>
      </c>
      <c r="F37" s="64">
        <v>0</v>
      </c>
      <c r="G37" s="64">
        <v>0</v>
      </c>
      <c r="H37" s="64">
        <v>0</v>
      </c>
      <c r="I37" s="64">
        <v>0</v>
      </c>
      <c r="J37" s="64">
        <v>0</v>
      </c>
      <c r="K37" s="64">
        <v>0</v>
      </c>
      <c r="L37" s="64">
        <v>0</v>
      </c>
      <c r="M37" s="64">
        <v>0</v>
      </c>
      <c r="N37" s="22"/>
    </row>
    <row r="38" spans="2:14" ht="21.75" customHeight="1">
      <c r="B38" s="33" t="s">
        <v>13</v>
      </c>
      <c r="C38" s="27" t="s">
        <v>12</v>
      </c>
      <c r="D38" s="57">
        <v>0</v>
      </c>
      <c r="E38" s="57">
        <v>0</v>
      </c>
      <c r="F38" s="64">
        <v>0</v>
      </c>
      <c r="G38" s="64">
        <v>0</v>
      </c>
      <c r="H38" s="64">
        <v>0</v>
      </c>
      <c r="I38" s="64">
        <v>0</v>
      </c>
      <c r="J38" s="64">
        <v>0</v>
      </c>
      <c r="K38" s="64">
        <v>0</v>
      </c>
      <c r="L38" s="64">
        <v>0</v>
      </c>
      <c r="M38" s="64">
        <v>0</v>
      </c>
      <c r="N38" s="22"/>
    </row>
    <row r="39" spans="2:14" ht="21.75" customHeight="1">
      <c r="B39" s="33" t="s">
        <v>11</v>
      </c>
      <c r="C39" s="27" t="s">
        <v>10</v>
      </c>
      <c r="D39" s="57">
        <v>0</v>
      </c>
      <c r="E39" s="56">
        <f t="shared" ref="E39" si="8">G39+I39+K39+M39</f>
        <v>0</v>
      </c>
      <c r="F39" s="64">
        <v>0</v>
      </c>
      <c r="G39" s="64">
        <v>0</v>
      </c>
      <c r="H39" s="64">
        <v>0</v>
      </c>
      <c r="I39" s="64">
        <v>0</v>
      </c>
      <c r="J39" s="64">
        <v>0</v>
      </c>
      <c r="K39" s="64">
        <v>0</v>
      </c>
      <c r="L39" s="64">
        <v>0</v>
      </c>
      <c r="M39" s="64">
        <v>0</v>
      </c>
      <c r="N39" s="22"/>
    </row>
    <row r="40" spans="2:14" ht="21.75" customHeight="1" thickBot="1">
      <c r="B40" s="32" t="s">
        <v>9</v>
      </c>
      <c r="C40" s="31" t="s">
        <v>8</v>
      </c>
      <c r="D40" s="59">
        <v>0</v>
      </c>
      <c r="E40" s="59">
        <v>0</v>
      </c>
      <c r="F40" s="65">
        <v>0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17"/>
    </row>
    <row r="41" spans="2:14" ht="21.75" customHeight="1">
      <c r="B41" s="30"/>
      <c r="C41" s="29" t="s">
        <v>7</v>
      </c>
      <c r="D41" s="66">
        <f>D33+D17</f>
        <v>20.798000000000002</v>
      </c>
      <c r="E41" s="66">
        <f t="shared" ref="E41:M41" si="9">E33+E17</f>
        <v>13.456312</v>
      </c>
      <c r="F41" s="66">
        <f t="shared" si="9"/>
        <v>2.5720000000000001</v>
      </c>
      <c r="G41" s="66">
        <f t="shared" si="9"/>
        <v>3.1241949999999994</v>
      </c>
      <c r="H41" s="66">
        <f t="shared" si="9"/>
        <v>2.5720000000000001</v>
      </c>
      <c r="I41" s="66">
        <f t="shared" si="9"/>
        <v>3.2852240000000008</v>
      </c>
      <c r="J41" s="66">
        <f t="shared" si="9"/>
        <v>2.5720000000000001</v>
      </c>
      <c r="K41" s="66">
        <f t="shared" si="9"/>
        <v>3.5922529999999995</v>
      </c>
      <c r="L41" s="66">
        <f t="shared" si="9"/>
        <v>13.081999999999999</v>
      </c>
      <c r="M41" s="66">
        <f t="shared" si="9"/>
        <v>3.4546399999999999</v>
      </c>
      <c r="N41" s="28"/>
    </row>
    <row r="42" spans="2:14" ht="21.75" customHeight="1">
      <c r="B42" s="26"/>
      <c r="C42" s="27" t="s">
        <v>6</v>
      </c>
      <c r="D42" s="24"/>
      <c r="E42" s="24"/>
      <c r="F42" s="24"/>
      <c r="G42" s="24"/>
      <c r="H42" s="23"/>
      <c r="I42" s="23"/>
      <c r="J42" s="23"/>
      <c r="K42" s="23"/>
      <c r="L42" s="23"/>
      <c r="M42" s="23"/>
      <c r="N42" s="22"/>
    </row>
    <row r="43" spans="2:14" ht="21.75" customHeight="1">
      <c r="B43" s="26"/>
      <c r="C43" s="25" t="s">
        <v>5</v>
      </c>
      <c r="D43" s="24"/>
      <c r="E43" s="24"/>
      <c r="F43" s="24"/>
      <c r="G43" s="24"/>
      <c r="H43" s="23"/>
      <c r="I43" s="23"/>
      <c r="J43" s="23"/>
      <c r="K43" s="23"/>
      <c r="L43" s="23"/>
      <c r="M43" s="23"/>
      <c r="N43" s="22"/>
    </row>
    <row r="44" spans="2:14" ht="21.75" customHeight="1" thickBot="1">
      <c r="B44" s="21"/>
      <c r="C44" s="20" t="s">
        <v>4</v>
      </c>
      <c r="D44" s="19"/>
      <c r="E44" s="19"/>
      <c r="F44" s="19"/>
      <c r="G44" s="19"/>
      <c r="H44" s="18"/>
      <c r="I44" s="18"/>
      <c r="J44" s="18"/>
      <c r="K44" s="18"/>
      <c r="L44" s="18"/>
      <c r="M44" s="18"/>
      <c r="N44" s="17"/>
    </row>
    <row r="45" spans="2:14">
      <c r="B45" s="13"/>
      <c r="C45" s="16"/>
      <c r="D45" s="15"/>
      <c r="E45" s="15"/>
      <c r="F45" s="15"/>
      <c r="G45" s="15"/>
      <c r="H45" s="14"/>
      <c r="I45" s="14"/>
      <c r="J45" s="14"/>
      <c r="K45" s="14"/>
      <c r="L45" s="14"/>
      <c r="M45" s="14"/>
      <c r="N45" s="14"/>
    </row>
    <row r="46" spans="2:14">
      <c r="B46" s="13" t="s">
        <v>3</v>
      </c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2:14">
      <c r="B47" s="13" t="s">
        <v>2</v>
      </c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2:14">
      <c r="B48" s="13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3:13" ht="18.75">
      <c r="C49" s="12" t="s">
        <v>1</v>
      </c>
      <c r="D49" s="11"/>
      <c r="E49" s="10"/>
      <c r="F49" s="74" t="s">
        <v>0</v>
      </c>
      <c r="G49" s="74"/>
      <c r="H49" s="8"/>
      <c r="I49" s="8"/>
      <c r="J49" s="8"/>
      <c r="K49" s="8"/>
      <c r="L49" s="8"/>
      <c r="M49" s="8"/>
    </row>
    <row r="50" spans="3:13"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3:13"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3:13"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3:13"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3:13"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3:13"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3:13"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3:13"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3:13"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3:13">
      <c r="D59" s="9"/>
      <c r="E59" s="9"/>
      <c r="F59" s="9"/>
      <c r="G59" s="9"/>
      <c r="H59" s="9"/>
      <c r="I59" s="9"/>
      <c r="J59" s="9"/>
      <c r="K59" s="9"/>
      <c r="L59" s="9"/>
      <c r="M59" s="9"/>
    </row>
    <row r="61" spans="3:13">
      <c r="G61" s="9"/>
      <c r="H61" s="9"/>
      <c r="I61" s="9"/>
      <c r="J61" s="9"/>
      <c r="K61" s="9"/>
      <c r="L61" s="9"/>
      <c r="M61" s="9"/>
    </row>
    <row r="62" spans="3:13">
      <c r="I62" s="8"/>
      <c r="J62" s="8"/>
      <c r="K62" s="8"/>
      <c r="L62" s="8"/>
      <c r="M62" s="8"/>
    </row>
    <row r="63" spans="3:13">
      <c r="D63" s="8"/>
      <c r="E63" s="8"/>
      <c r="F63" s="8"/>
      <c r="G63" s="8"/>
      <c r="H63" s="8"/>
      <c r="I63" s="8"/>
      <c r="J63" s="8"/>
      <c r="K63" s="8"/>
      <c r="L63" s="8"/>
      <c r="M63" s="8"/>
    </row>
    <row r="64" spans="3:13">
      <c r="D64" s="8"/>
      <c r="E64" s="8"/>
      <c r="F64" s="8"/>
      <c r="G64" s="8"/>
      <c r="H64" s="8"/>
      <c r="I64" s="8"/>
      <c r="J64" s="8"/>
      <c r="K64" s="8"/>
      <c r="L64" s="8"/>
      <c r="M64" s="8"/>
    </row>
    <row r="66" spans="4:13">
      <c r="G66" s="7"/>
      <c r="H66" s="7"/>
      <c r="I66" s="7"/>
    </row>
    <row r="67" spans="4:13">
      <c r="D67" s="6"/>
      <c r="G67" s="5"/>
      <c r="I67" s="4"/>
      <c r="J67" s="4"/>
      <c r="K67" s="4"/>
      <c r="M67" s="3"/>
    </row>
    <row r="68" spans="4:13">
      <c r="D68" s="2"/>
      <c r="I68" s="2"/>
    </row>
  </sheetData>
  <mergeCells count="12">
    <mergeCell ref="B5:M5"/>
    <mergeCell ref="B7:L7"/>
    <mergeCell ref="B14:B16"/>
    <mergeCell ref="C14:C16"/>
    <mergeCell ref="D14:M14"/>
    <mergeCell ref="N14:N16"/>
    <mergeCell ref="F49:G49"/>
    <mergeCell ref="D15:E15"/>
    <mergeCell ref="F15:G15"/>
    <mergeCell ref="H15:I15"/>
    <mergeCell ref="J15:K15"/>
    <mergeCell ref="L15:M15"/>
  </mergeCells>
  <pageMargins left="0.19685039370078741" right="0.19685039370078741" top="0.39370078740157483" bottom="0.19685039370078741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 8</vt:lpstr>
      <vt:lpstr>Лист1</vt:lpstr>
      <vt:lpstr>Лист2</vt:lpstr>
      <vt:lpstr>Лист3</vt:lpstr>
      <vt:lpstr>'прил.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2020-02-12T08:34:07Z</dcterms:modified>
</cp:coreProperties>
</file>