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 7.2.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 7.2.'!P1_SCOPE_CORR,'прил 7.2.'!P2_SCOPE_CORR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 7.2.'!P1_SET_PROT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 7.2.'!P6_T2.1?Protection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 7.2.'!$A$1:$AJ$42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L24" i="4" l="1"/>
  <c r="L25" i="4"/>
  <c r="L27" i="4"/>
  <c r="L30" i="4"/>
  <c r="L32" i="4"/>
  <c r="L31" i="4"/>
  <c r="AI29" i="4" l="1"/>
  <c r="I20" i="4"/>
  <c r="I19" i="4" s="1"/>
  <c r="N20" i="4"/>
  <c r="N19" i="4" s="1"/>
  <c r="R20" i="4"/>
  <c r="R19" i="4" s="1"/>
  <c r="R18" i="4" s="1"/>
  <c r="S20" i="4"/>
  <c r="S19" i="4" s="1"/>
  <c r="M27" i="4"/>
  <c r="M28" i="4"/>
  <c r="M22" i="4"/>
  <c r="M24" i="4"/>
  <c r="M25" i="4"/>
  <c r="D29" i="4"/>
  <c r="E29" i="4"/>
  <c r="F29" i="4"/>
  <c r="H29" i="4"/>
  <c r="I29" i="4"/>
  <c r="J29" i="4"/>
  <c r="K29" i="4"/>
  <c r="R29" i="4"/>
  <c r="D26" i="4"/>
  <c r="E26" i="4"/>
  <c r="F26" i="4"/>
  <c r="H26" i="4"/>
  <c r="I26" i="4"/>
  <c r="J26" i="4"/>
  <c r="K26" i="4"/>
  <c r="L26" i="4"/>
  <c r="N26" i="4"/>
  <c r="O26" i="4"/>
  <c r="P26" i="4"/>
  <c r="R26" i="4"/>
  <c r="S26" i="4"/>
  <c r="T26" i="4"/>
  <c r="U26" i="4"/>
  <c r="D23" i="4"/>
  <c r="E23" i="4"/>
  <c r="F23" i="4"/>
  <c r="H23" i="4"/>
  <c r="I23" i="4"/>
  <c r="J23" i="4"/>
  <c r="J20" i="4" s="1"/>
  <c r="J19" i="4" s="1"/>
  <c r="K23" i="4"/>
  <c r="K20" i="4" s="1"/>
  <c r="K19" i="4" s="1"/>
  <c r="K18" i="4" s="1"/>
  <c r="N23" i="4"/>
  <c r="R23" i="4"/>
  <c r="S23" i="4"/>
  <c r="D21" i="4"/>
  <c r="E21" i="4"/>
  <c r="H21" i="4"/>
  <c r="I21" i="4"/>
  <c r="J21" i="4"/>
  <c r="K21" i="4"/>
  <c r="L21" i="4"/>
  <c r="N21" i="4"/>
  <c r="O21" i="4"/>
  <c r="R21" i="4"/>
  <c r="S21" i="4"/>
  <c r="T21" i="4"/>
  <c r="U21" i="4"/>
  <c r="V21" i="4"/>
  <c r="D20" i="4"/>
  <c r="D19" i="4" s="1"/>
  <c r="D18" i="4" s="1"/>
  <c r="E20" i="4"/>
  <c r="E19" i="4" s="1"/>
  <c r="E18" i="4" s="1"/>
  <c r="H20" i="4"/>
  <c r="H19" i="4" s="1"/>
  <c r="H18" i="4" s="1"/>
  <c r="F22" i="4"/>
  <c r="F21" i="4" s="1"/>
  <c r="F20" i="4" s="1"/>
  <c r="F19" i="4" s="1"/>
  <c r="F18" i="4" s="1"/>
  <c r="L29" i="4"/>
  <c r="C29" i="4"/>
  <c r="C26" i="4"/>
  <c r="M26" i="4" s="1"/>
  <c r="C23" i="4"/>
  <c r="M23" i="4" s="1"/>
  <c r="C21" i="4"/>
  <c r="M21" i="4" s="1"/>
  <c r="M20" i="4" l="1"/>
  <c r="M19" i="4" s="1"/>
  <c r="J18" i="4"/>
  <c r="I18" i="4"/>
  <c r="C20" i="4"/>
  <c r="C19" i="4" s="1"/>
  <c r="C18" i="4" s="1"/>
  <c r="L22" i="4" l="1"/>
  <c r="N25" i="4"/>
  <c r="O25" i="4"/>
  <c r="P25" i="4"/>
  <c r="G28" i="4" l="1"/>
  <c r="AI18" i="4" l="1"/>
  <c r="AI23" i="4"/>
  <c r="AK33" i="4" l="1"/>
  <c r="U33" i="4"/>
  <c r="T33" i="4"/>
  <c r="S33" i="4"/>
  <c r="R33" i="4"/>
  <c r="P33" i="4"/>
  <c r="O33" i="4"/>
  <c r="N33" i="4"/>
  <c r="M33" i="4"/>
  <c r="L33" i="4"/>
  <c r="V33" i="4" s="1"/>
  <c r="G33" i="4"/>
  <c r="Q33" i="4" s="1"/>
  <c r="AK32" i="4"/>
  <c r="U32" i="4"/>
  <c r="T32" i="4"/>
  <c r="S32" i="4"/>
  <c r="R32" i="4"/>
  <c r="P32" i="4"/>
  <c r="O32" i="4"/>
  <c r="N32" i="4"/>
  <c r="M32" i="4"/>
  <c r="M29" i="4" s="1"/>
  <c r="M18" i="4" s="1"/>
  <c r="V32" i="4"/>
  <c r="G32" i="4"/>
  <c r="G29" i="4" s="1"/>
  <c r="AK31" i="4"/>
  <c r="U31" i="4"/>
  <c r="U29" i="4" s="1"/>
  <c r="T31" i="4"/>
  <c r="T29" i="4" s="1"/>
  <c r="S31" i="4"/>
  <c r="S29" i="4" s="1"/>
  <c r="S18" i="4" s="1"/>
  <c r="R31" i="4"/>
  <c r="P31" i="4"/>
  <c r="P29" i="4" s="1"/>
  <c r="O31" i="4"/>
  <c r="O29" i="4" s="1"/>
  <c r="N31" i="4"/>
  <c r="N29" i="4" s="1"/>
  <c r="N18" i="4" s="1"/>
  <c r="M31" i="4"/>
  <c r="G31" i="4"/>
  <c r="AK30" i="4"/>
  <c r="U30" i="4"/>
  <c r="T30" i="4"/>
  <c r="S30" i="4"/>
  <c r="R30" i="4"/>
  <c r="P30" i="4"/>
  <c r="O30" i="4"/>
  <c r="N30" i="4"/>
  <c r="M30" i="4"/>
  <c r="V30" i="4"/>
  <c r="G30" i="4"/>
  <c r="AK29" i="4"/>
  <c r="AK28" i="4"/>
  <c r="U28" i="4"/>
  <c r="T28" i="4"/>
  <c r="S28" i="4"/>
  <c r="R28" i="4"/>
  <c r="L28" i="4"/>
  <c r="V28" i="4" s="1"/>
  <c r="AK27" i="4"/>
  <c r="U27" i="4"/>
  <c r="T27" i="4"/>
  <c r="S27" i="4"/>
  <c r="R27" i="4"/>
  <c r="G27" i="4"/>
  <c r="G26" i="4" s="1"/>
  <c r="AK26" i="4"/>
  <c r="AK25" i="4"/>
  <c r="U25" i="4"/>
  <c r="T25" i="4"/>
  <c r="S25" i="4"/>
  <c r="R25" i="4"/>
  <c r="V25" i="4"/>
  <c r="G25" i="4"/>
  <c r="AK24" i="4"/>
  <c r="U24" i="4"/>
  <c r="U23" i="4" s="1"/>
  <c r="U20" i="4" s="1"/>
  <c r="U19" i="4" s="1"/>
  <c r="U18" i="4" s="1"/>
  <c r="T24" i="4"/>
  <c r="T23" i="4" s="1"/>
  <c r="T20" i="4" s="1"/>
  <c r="T19" i="4" s="1"/>
  <c r="T18" i="4" s="1"/>
  <c r="S24" i="4"/>
  <c r="R24" i="4"/>
  <c r="P24" i="4"/>
  <c r="P23" i="4" s="1"/>
  <c r="P20" i="4" s="1"/>
  <c r="P19" i="4" s="1"/>
  <c r="P18" i="4" s="1"/>
  <c r="O24" i="4"/>
  <c r="O23" i="4" s="1"/>
  <c r="O20" i="4" s="1"/>
  <c r="O19" i="4" s="1"/>
  <c r="N24" i="4"/>
  <c r="L23" i="4"/>
  <c r="L20" i="4" s="1"/>
  <c r="L19" i="4" s="1"/>
  <c r="L18" i="4" s="1"/>
  <c r="G24" i="4"/>
  <c r="G23" i="4" s="1"/>
  <c r="AK23" i="4"/>
  <c r="AK22" i="4"/>
  <c r="T22" i="4"/>
  <c r="S22" i="4"/>
  <c r="R22" i="4"/>
  <c r="O22" i="4"/>
  <c r="N22" i="4"/>
  <c r="G22" i="4"/>
  <c r="G21" i="4" s="1"/>
  <c r="AK21" i="4"/>
  <c r="AK20" i="4"/>
  <c r="AK19" i="4"/>
  <c r="AK18" i="4"/>
  <c r="G20" i="4" l="1"/>
  <c r="G19" i="4" s="1"/>
  <c r="G18" i="4" s="1"/>
  <c r="O18" i="4"/>
  <c r="V27" i="4"/>
  <c r="V26" i="4" s="1"/>
  <c r="V24" i="4"/>
  <c r="V23" i="4" s="1"/>
  <c r="V20" i="4" s="1"/>
  <c r="V31" i="4"/>
  <c r="V29" i="4" s="1"/>
  <c r="Q31" i="4"/>
  <c r="Q27" i="4"/>
  <c r="Q26" i="4" s="1"/>
  <c r="P22" i="4"/>
  <c r="P21" i="4" s="1"/>
  <c r="Q25" i="4"/>
  <c r="U22" i="4"/>
  <c r="Q24" i="4"/>
  <c r="Q23" i="4" s="1"/>
  <c r="Q28" i="4"/>
  <c r="Q30" i="4"/>
  <c r="Q32" i="4"/>
  <c r="Q20" i="4" l="1"/>
  <c r="Q19" i="4" s="1"/>
  <c r="V19" i="4"/>
  <c r="Q29" i="4"/>
  <c r="V18" i="4"/>
  <c r="V22" i="4"/>
  <c r="Q22" i="4"/>
  <c r="Q21" i="4" s="1"/>
  <c r="Q18" i="4" l="1"/>
</calcChain>
</file>

<file path=xl/sharedStrings.xml><?xml version="1.0" encoding="utf-8"?>
<sst xmlns="http://schemas.openxmlformats.org/spreadsheetml/2006/main" count="101" uniqueCount="83">
  <si>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</si>
  <si>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</si>
  <si>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</si>
  <si>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</si>
  <si>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</si>
  <si>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</si>
  <si>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</si>
  <si>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</si>
  <si>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</si>
  <si>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</si>
  <si>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</si>
  <si>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</si>
  <si>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</si>
  <si>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</si>
  <si>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</si>
  <si>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</si>
  <si>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</si>
  <si>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</si>
  <si>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</si>
  <si>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</si>
  <si>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</si>
  <si>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</si>
  <si>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</si>
  <si>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</si>
  <si>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</si>
  <si>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</si>
  <si>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</si>
  <si>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</si>
  <si>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</si>
  <si>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</si>
  <si>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</si>
  <si>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</si>
  <si>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</si>
  <si>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</si>
  <si>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</si>
  <si>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</si>
  <si>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</si>
  <si>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</si>
  <si>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</si>
  <si>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</si>
  <si>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</si>
  <si>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</si>
  <si>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</si>
  <si>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</si>
  <si>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</si>
  <si>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</si>
  <si>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</si>
  <si>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1.1.3.</t>
  </si>
  <si>
    <t>1.2.</t>
  </si>
  <si>
    <t xml:space="preserve">Создание систем телемеханики  и связи 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</si>
  <si>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</si>
  <si>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</si>
  <si>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</si>
  <si>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</si>
  <si>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</si>
  <si>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</si>
  <si>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</si>
  <si>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</si>
  <si>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</si>
  <si>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</si>
  <si>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</si>
  <si>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</si>
  <si>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</si>
  <si>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Начальник ПТО</t>
  </si>
  <si>
    <t>Пахалуев А.И.</t>
  </si>
  <si>
    <t>Экономист</t>
  </si>
  <si>
    <t>Софронова О.А.</t>
  </si>
  <si>
    <t>реконструкция 3-й очереди п/ст 35/6 кВ -ретрофит ячеек 6кВ с заменой масляных выключателей на вакуумные выключатели</t>
  </si>
  <si>
    <t>СИП 4*35,*16,*25</t>
  </si>
  <si>
    <t>СИП 4*35,*50,*120</t>
  </si>
  <si>
    <t>Кудрявцев В.В.</t>
  </si>
  <si>
    <t>И.О. Главного инженера</t>
  </si>
  <si>
    <t>за 1 квартал 2020 года</t>
  </si>
  <si>
    <t>Реконструкция крыши производственного здания</t>
  </si>
  <si>
    <t>Работы по установке узлов учета (выполнение 522ФЗ) с учетом внедрения АСКУЭ</t>
  </si>
  <si>
    <t>Строительство КТП</t>
  </si>
  <si>
    <t>1.2.1.</t>
  </si>
  <si>
    <t>1.1.1.1</t>
  </si>
  <si>
    <t>«15 » мая  2020 года</t>
  </si>
  <si>
    <t>И.о. генерального директора</t>
  </si>
  <si>
    <t>ОАО "Кинешемская ГЭС "</t>
  </si>
  <si>
    <t>В.В. Кудрявцев</t>
  </si>
  <si>
    <t>Плановый объем финансирования,   на год          млн. руб.*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</si>
</sst>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33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68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114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5" fontId="11" fillId="2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/>
    </xf>
    <xf numFmtId="165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0" xfId="1" applyFont="1" applyFill="1"/>
    <xf numFmtId="165" fontId="3" fillId="2" borderId="2" xfId="1" applyNumberFormat="1" applyFont="1" applyFill="1" applyBorder="1" applyAlignment="1">
      <alignment horizontal="center" vertical="center" wrapText="1"/>
    </xf>
    <xf numFmtId="16" fontId="3" fillId="2" borderId="3" xfId="2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15" fillId="0" borderId="0" xfId="1" applyFont="1"/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2" fontId="2" fillId="2" borderId="2" xfId="1" applyNumberFormat="1" applyFont="1" applyFill="1" applyBorder="1" applyAlignment="1">
      <alignment horizontal="center" vertical="center"/>
    </xf>
    <xf numFmtId="2" fontId="11" fillId="2" borderId="2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Alignment="1"/>
    <xf numFmtId="0" fontId="1" fillId="2" borderId="1" xfId="1" applyFont="1" applyFill="1" applyBorder="1" applyAlignment="1">
      <alignment horizontal="right"/>
    </xf>
    <xf numFmtId="165" fontId="1" fillId="2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/>
    </xf>
    <xf numFmtId="165" fontId="1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left" vertical="center" wrapText="1"/>
    </xf>
    <xf numFmtId="0" fontId="1" fillId="2" borderId="2" xfId="4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left" vertical="center" wrapText="1"/>
    </xf>
    <xf numFmtId="164" fontId="1" fillId="2" borderId="2" xfId="2" applyNumberFormat="1" applyFont="1" applyFill="1" applyBorder="1" applyAlignment="1">
      <alignment horizontal="center" vertic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horizontal="right"/>
    </xf>
    <xf numFmtId="0" fontId="15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2" fillId="0" borderId="1" xfId="1" applyFont="1" applyBorder="1"/>
    <xf numFmtId="1" fontId="29" fillId="0" borderId="0" xfId="1" applyNumberFormat="1" applyFont="1" applyAlignment="1">
      <alignment vertical="top"/>
    </xf>
    <xf numFmtId="0" fontId="30" fillId="2" borderId="0" xfId="1" applyFont="1" applyFill="1" applyBorder="1" applyAlignment="1">
      <alignment horizontal="left" vertical="justify"/>
    </xf>
    <xf numFmtId="0" fontId="31" fillId="0" borderId="0" xfId="1" applyFont="1"/>
    <xf numFmtId="0" fontId="30" fillId="2" borderId="0" xfId="1" applyFont="1" applyFill="1" applyBorder="1" applyAlignment="1">
      <alignment horizontal="center" vertical="center" wrapText="1"/>
    </xf>
    <xf numFmtId="0" fontId="32" fillId="2" borderId="0" xfId="1" applyFont="1" applyFill="1" applyAlignment="1"/>
    <xf numFmtId="0" fontId="32" fillId="0" borderId="0" xfId="1" applyFont="1" applyAlignment="1"/>
    <xf numFmtId="0" fontId="32" fillId="0" borderId="0" xfId="1" applyFont="1" applyFill="1" applyAlignment="1"/>
    <xf numFmtId="0" fontId="32" fillId="0" borderId="0" xfId="1" applyFont="1" applyFill="1"/>
    <xf numFmtId="0" fontId="2" fillId="0" borderId="0" xfId="1" applyFont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0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й заголовок" xfId="15"/>
    <cellStyle name="Мой заголовок листа" xfId="16"/>
    <cellStyle name="Мои наименования показателей" xfId="14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tabSelected="1" view="pageBreakPreview" topLeftCell="G31" zoomScale="75" zoomScaleNormal="70" workbookViewId="0">
      <selection activeCell="C26" sqref="C26"/>
    </sheetView>
  </sheetViews>
  <sheetFormatPr defaultRowHeight="15.75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5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18.7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91" t="s">
        <v>4</v>
      </c>
    </row>
    <row r="8" spans="1:37" ht="20.25">
      <c r="K8" s="8" t="s">
        <v>5</v>
      </c>
      <c r="AJ8" s="91" t="s">
        <v>79</v>
      </c>
      <c r="AK8" s="3" t="s">
        <v>6</v>
      </c>
    </row>
    <row r="9" spans="1:37" ht="18.75">
      <c r="AJ9" s="92" t="s">
        <v>80</v>
      </c>
      <c r="AK9" s="3" t="s">
        <v>7</v>
      </c>
    </row>
    <row r="10" spans="1:37" ht="18.75">
      <c r="J10" s="6" t="s">
        <v>72</v>
      </c>
      <c r="AJ10" s="92"/>
      <c r="AK10" s="3"/>
    </row>
    <row r="11" spans="1:37" ht="18.75">
      <c r="AF11" s="94"/>
      <c r="AG11" s="94"/>
      <c r="AH11" s="94"/>
      <c r="AJ11" s="93" t="s">
        <v>81</v>
      </c>
      <c r="AK11" s="9" t="s">
        <v>8</v>
      </c>
    </row>
    <row r="12" spans="1:37" ht="21" customHeight="1">
      <c r="AH12" s="10"/>
      <c r="AI12" s="10"/>
      <c r="AJ12" s="80" t="s">
        <v>78</v>
      </c>
    </row>
    <row r="13" spans="1:37">
      <c r="AJ13" s="3" t="s">
        <v>9</v>
      </c>
    </row>
    <row r="15" spans="1:37" ht="22.5" customHeight="1">
      <c r="A15" s="106" t="s">
        <v>10</v>
      </c>
      <c r="B15" s="106" t="s">
        <v>11</v>
      </c>
      <c r="C15" s="104" t="s">
        <v>82</v>
      </c>
      <c r="D15" s="104"/>
      <c r="E15" s="104"/>
      <c r="F15" s="104"/>
      <c r="G15" s="104"/>
      <c r="H15" s="105" t="s">
        <v>12</v>
      </c>
      <c r="I15" s="105"/>
      <c r="J15" s="105"/>
      <c r="K15" s="105"/>
      <c r="L15" s="105"/>
      <c r="M15" s="104" t="s">
        <v>13</v>
      </c>
      <c r="N15" s="104"/>
      <c r="O15" s="104"/>
      <c r="P15" s="104"/>
      <c r="Q15" s="104"/>
      <c r="R15" s="104" t="s">
        <v>14</v>
      </c>
      <c r="S15" s="104"/>
      <c r="T15" s="104"/>
      <c r="U15" s="104"/>
      <c r="V15" s="104"/>
      <c r="W15" s="109" t="s">
        <v>15</v>
      </c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</row>
    <row r="16" spans="1:37" ht="27.75" customHeight="1">
      <c r="A16" s="107"/>
      <c r="B16" s="107"/>
      <c r="C16" s="104"/>
      <c r="D16" s="104"/>
      <c r="E16" s="104"/>
      <c r="F16" s="104"/>
      <c r="G16" s="104"/>
      <c r="H16" s="105"/>
      <c r="I16" s="105"/>
      <c r="J16" s="105"/>
      <c r="K16" s="105"/>
      <c r="L16" s="105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 t="s">
        <v>16</v>
      </c>
      <c r="X16" s="104"/>
      <c r="Y16" s="104"/>
      <c r="Z16" s="104"/>
      <c r="AA16" s="110" t="s">
        <v>17</v>
      </c>
      <c r="AB16" s="110"/>
      <c r="AC16" s="110"/>
      <c r="AD16" s="110"/>
      <c r="AE16" s="110" t="s">
        <v>18</v>
      </c>
      <c r="AF16" s="110"/>
      <c r="AG16" s="110"/>
      <c r="AH16" s="110"/>
      <c r="AI16" s="110"/>
      <c r="AJ16" s="111" t="s">
        <v>19</v>
      </c>
    </row>
    <row r="17" spans="1:37" ht="109.5" customHeight="1">
      <c r="A17" s="108"/>
      <c r="B17" s="108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11"/>
    </row>
    <row r="18" spans="1:37" s="25" customFormat="1" ht="30" customHeight="1">
      <c r="A18" s="18"/>
      <c r="B18" s="19" t="s">
        <v>20</v>
      </c>
      <c r="C18" s="20">
        <f>C19+C29+C33</f>
        <v>0</v>
      </c>
      <c r="D18" s="20">
        <f t="shared" ref="D18:H18" si="0">D19+D29+D33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0.52368700000000001</v>
      </c>
      <c r="I18" s="20">
        <f t="shared" ref="I18" si="1">I19+I29+I33</f>
        <v>1.55E-2</v>
      </c>
      <c r="J18" s="20">
        <f t="shared" ref="J18" si="2">J19+J29+J33</f>
        <v>0.14021</v>
      </c>
      <c r="K18" s="20">
        <f t="shared" ref="K18" si="3">K19+K29+K33</f>
        <v>0.31129000000000001</v>
      </c>
      <c r="L18" s="20">
        <f t="shared" ref="L18" si="4">L19+L29+L33</f>
        <v>5.6686999999999974E-2</v>
      </c>
      <c r="M18" s="20">
        <f t="shared" ref="M18" si="5">M19+M29+M33</f>
        <v>0.52368700000000001</v>
      </c>
      <c r="N18" s="20">
        <f t="shared" ref="N18" si="6">N19+N29+N33</f>
        <v>1.55E-2</v>
      </c>
      <c r="O18" s="20">
        <f t="shared" ref="O18" si="7">O19+O29+O33</f>
        <v>0.14021</v>
      </c>
      <c r="P18" s="20">
        <f t="shared" ref="P18" si="8">P19+P29+P33</f>
        <v>0.31129000000000001</v>
      </c>
      <c r="Q18" s="20">
        <f t="shared" ref="Q18" si="9">Q19+Q29+Q33</f>
        <v>5.6686999999999974E-2</v>
      </c>
      <c r="R18" s="20">
        <f t="shared" ref="R18" si="10">R19+R29+R33</f>
        <v>0.52368700000000001</v>
      </c>
      <c r="S18" s="20">
        <f t="shared" ref="S18" si="11">S19+S29+S33</f>
        <v>1.55E-2</v>
      </c>
      <c r="T18" s="20">
        <f t="shared" ref="T18" si="12">T19+T29+T33</f>
        <v>0.14021</v>
      </c>
      <c r="U18" s="20">
        <f t="shared" ref="U18" si="13">U19+U29+U33</f>
        <v>0.31129000000000001</v>
      </c>
      <c r="V18" s="20">
        <f t="shared" ref="V18" si="14">V19+V29+V33</f>
        <v>5.6686999999999974E-2</v>
      </c>
      <c r="W18" s="22"/>
      <c r="X18" s="22"/>
      <c r="Y18" s="22"/>
      <c r="Z18" s="22"/>
      <c r="AA18" s="22"/>
      <c r="AB18" s="22"/>
      <c r="AC18" s="22"/>
      <c r="AD18" s="23"/>
      <c r="AE18" s="22"/>
      <c r="AF18" s="22"/>
      <c r="AG18" s="22"/>
      <c r="AH18" s="22"/>
      <c r="AI18" s="20">
        <f>AI24+AI25+AI30+AI31+AI32</f>
        <v>1.05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C20+C27+C28</f>
        <v>0</v>
      </c>
      <c r="D19" s="20">
        <f t="shared" ref="D19:H19" si="15">D20+D27+D28</f>
        <v>0</v>
      </c>
      <c r="E19" s="20">
        <f t="shared" si="15"/>
        <v>0</v>
      </c>
      <c r="F19" s="20">
        <f t="shared" si="15"/>
        <v>0</v>
      </c>
      <c r="G19" s="20">
        <f t="shared" si="15"/>
        <v>0</v>
      </c>
      <c r="H19" s="20">
        <f t="shared" si="15"/>
        <v>0.33010499999999998</v>
      </c>
      <c r="I19" s="20">
        <f t="shared" ref="I19" si="16">I20+I27+I28</f>
        <v>0</v>
      </c>
      <c r="J19" s="20">
        <f t="shared" ref="J19" si="17">J20+J27+J28</f>
        <v>7.4440000000000006E-2</v>
      </c>
      <c r="K19" s="20">
        <f t="shared" ref="K19" si="18">K20+K27+K28</f>
        <v>0.22423000000000001</v>
      </c>
      <c r="L19" s="20">
        <f t="shared" ref="L19" si="19">L20+L27+L28</f>
        <v>3.1434999999999963E-2</v>
      </c>
      <c r="M19" s="20">
        <f t="shared" ref="M19" si="20">M20+M27+M28</f>
        <v>0.33010499999999998</v>
      </c>
      <c r="N19" s="20">
        <f t="shared" ref="N19" si="21">N20+N27+N28</f>
        <v>0</v>
      </c>
      <c r="O19" s="20">
        <f t="shared" ref="O19" si="22">O20+O27+O28</f>
        <v>7.4440000000000006E-2</v>
      </c>
      <c r="P19" s="20">
        <f t="shared" ref="P19" si="23">P20+P27+P28</f>
        <v>0.22423000000000001</v>
      </c>
      <c r="Q19" s="20">
        <f t="shared" ref="Q19" si="24">Q20+Q27+Q28</f>
        <v>3.1434999999999963E-2</v>
      </c>
      <c r="R19" s="20">
        <f t="shared" ref="R19" si="25">R20+R27+R28</f>
        <v>0.33010499999999998</v>
      </c>
      <c r="S19" s="20">
        <f t="shared" ref="S19" si="26">S20+S27+S28</f>
        <v>0</v>
      </c>
      <c r="T19" s="20">
        <f t="shared" ref="T19" si="27">T20+T27+T28</f>
        <v>7.4440000000000006E-2</v>
      </c>
      <c r="U19" s="20">
        <f t="shared" ref="U19" si="28">U20+U27+U28</f>
        <v>0.22423000000000001</v>
      </c>
      <c r="V19" s="20">
        <f t="shared" ref="V19" si="29">V20+V27+V28</f>
        <v>3.1434999999999963E-2</v>
      </c>
      <c r="W19" s="22"/>
      <c r="X19" s="22"/>
      <c r="Y19" s="22"/>
      <c r="Z19" s="22"/>
      <c r="AA19" s="22"/>
      <c r="AB19" s="22"/>
      <c r="AC19" s="22"/>
      <c r="AD19" s="26"/>
      <c r="AE19" s="22"/>
      <c r="AF19" s="22"/>
      <c r="AG19" s="22"/>
      <c r="AH19" s="22"/>
      <c r="AI19" s="21"/>
      <c r="AJ19" s="22"/>
      <c r="AK19" s="24" t="str">
        <f t="shared" ref="AK19:AK33" si="30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 t="shared" ref="C20" si="31">C21+C23+C25</f>
        <v>0</v>
      </c>
      <c r="D20" s="20">
        <f t="shared" ref="D20" si="32">D21+D23+D25</f>
        <v>0</v>
      </c>
      <c r="E20" s="20">
        <f t="shared" ref="E20" si="33">E21+E23+E25</f>
        <v>0</v>
      </c>
      <c r="F20" s="20">
        <f t="shared" ref="F20" si="34">F21+F23+F25</f>
        <v>0</v>
      </c>
      <c r="G20" s="20">
        <f t="shared" ref="G20" si="35">G21+G23+G25</f>
        <v>0</v>
      </c>
      <c r="H20" s="20">
        <f t="shared" ref="H20" si="36">H21+H23+H25</f>
        <v>0.33010499999999998</v>
      </c>
      <c r="I20" s="20">
        <f t="shared" ref="I20" si="37">I21+I23+I25</f>
        <v>0</v>
      </c>
      <c r="J20" s="20">
        <f t="shared" ref="J20" si="38">J21+J23+J25</f>
        <v>7.4440000000000006E-2</v>
      </c>
      <c r="K20" s="20">
        <f t="shared" ref="K20" si="39">K21+K23+K25</f>
        <v>0.22423000000000001</v>
      </c>
      <c r="L20" s="20">
        <f t="shared" ref="L20" si="40">L21+L23+L25</f>
        <v>3.1434999999999963E-2</v>
      </c>
      <c r="M20" s="20">
        <f t="shared" ref="M20" si="41">M21+M23+M25</f>
        <v>0.33010499999999998</v>
      </c>
      <c r="N20" s="20">
        <f t="shared" ref="N20" si="42">N21+N23+N25</f>
        <v>0</v>
      </c>
      <c r="O20" s="20">
        <f t="shared" ref="O20" si="43">O21+O23+O25</f>
        <v>7.4440000000000006E-2</v>
      </c>
      <c r="P20" s="20">
        <f t="shared" ref="P20" si="44">P21+P23+P25</f>
        <v>0.22423000000000001</v>
      </c>
      <c r="Q20" s="20">
        <f t="shared" ref="Q20" si="45">Q21+Q23+Q25</f>
        <v>3.1434999999999963E-2</v>
      </c>
      <c r="R20" s="20">
        <f t="shared" ref="R20" si="46">R21+R23+R25</f>
        <v>0.33010499999999998</v>
      </c>
      <c r="S20" s="20">
        <f t="shared" ref="S20" si="47">S21+S23+S25</f>
        <v>0</v>
      </c>
      <c r="T20" s="20">
        <f t="shared" ref="T20" si="48">T21+T23+T25</f>
        <v>7.4440000000000006E-2</v>
      </c>
      <c r="U20" s="20">
        <f t="shared" ref="U20" si="49">U21+U23+U25</f>
        <v>0.22423000000000001</v>
      </c>
      <c r="V20" s="20">
        <f t="shared" ref="V20" si="50">V21+V23+V25</f>
        <v>3.1434999999999963E-2</v>
      </c>
      <c r="W20" s="28"/>
      <c r="X20" s="28"/>
      <c r="Y20" s="28"/>
      <c r="Z20" s="28"/>
      <c r="AA20" s="28"/>
      <c r="AB20" s="28"/>
      <c r="AC20" s="28"/>
      <c r="AD20" s="29"/>
      <c r="AE20" s="28"/>
      <c r="AF20" s="28"/>
      <c r="AG20" s="28"/>
      <c r="AH20" s="28"/>
      <c r="AI20" s="21"/>
      <c r="AJ20" s="28"/>
      <c r="AK20" s="24" t="str">
        <f t="shared" si="30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0</v>
      </c>
      <c r="D21" s="89">
        <f t="shared" ref="D21:V21" si="51">SUM(D22:D22)</f>
        <v>0</v>
      </c>
      <c r="E21" s="89">
        <f t="shared" si="51"/>
        <v>0</v>
      </c>
      <c r="F21" s="89">
        <f t="shared" si="51"/>
        <v>0</v>
      </c>
      <c r="G21" s="89">
        <f t="shared" si="51"/>
        <v>0</v>
      </c>
      <c r="H21" s="89">
        <f t="shared" si="51"/>
        <v>0</v>
      </c>
      <c r="I21" s="89">
        <f t="shared" si="51"/>
        <v>0</v>
      </c>
      <c r="J21" s="89">
        <f t="shared" si="51"/>
        <v>0</v>
      </c>
      <c r="K21" s="89">
        <f t="shared" si="51"/>
        <v>0</v>
      </c>
      <c r="L21" s="89">
        <f t="shared" si="51"/>
        <v>0</v>
      </c>
      <c r="M21" s="89">
        <f t="shared" ref="M21:M23" si="52">H21-C21</f>
        <v>0</v>
      </c>
      <c r="N21" s="89">
        <f t="shared" si="51"/>
        <v>0</v>
      </c>
      <c r="O21" s="89">
        <f t="shared" si="51"/>
        <v>0</v>
      </c>
      <c r="P21" s="89">
        <f t="shared" si="51"/>
        <v>0</v>
      </c>
      <c r="Q21" s="89">
        <f t="shared" si="51"/>
        <v>0</v>
      </c>
      <c r="R21" s="89">
        <f t="shared" si="51"/>
        <v>0</v>
      </c>
      <c r="S21" s="89">
        <f t="shared" si="51"/>
        <v>0</v>
      </c>
      <c r="T21" s="89">
        <f t="shared" si="51"/>
        <v>0</v>
      </c>
      <c r="U21" s="89">
        <f t="shared" si="51"/>
        <v>0</v>
      </c>
      <c r="V21" s="89">
        <f t="shared" si="51"/>
        <v>0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5"/>
      <c r="AJ21" s="34"/>
      <c r="AK21" s="24" t="str">
        <f t="shared" si="30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0</v>
      </c>
      <c r="D22" s="38">
        <v>0</v>
      </c>
      <c r="E22" s="38">
        <v>0</v>
      </c>
      <c r="F22" s="89">
        <f t="shared" ref="F22:F23" si="53">SUM(F23:F23)</f>
        <v>0</v>
      </c>
      <c r="G22" s="32">
        <f t="shared" ref="G22:G33" si="54">C22-E22-F22</f>
        <v>0</v>
      </c>
      <c r="H22" s="39">
        <v>0</v>
      </c>
      <c r="I22" s="40">
        <v>0</v>
      </c>
      <c r="J22" s="40">
        <v>0</v>
      </c>
      <c r="K22" s="40">
        <v>0</v>
      </c>
      <c r="L22" s="39">
        <f>H22-J22-K22-I22</f>
        <v>0</v>
      </c>
      <c r="M22" s="41">
        <f t="shared" si="52"/>
        <v>0</v>
      </c>
      <c r="N22" s="41">
        <f>I22-D22</f>
        <v>0</v>
      </c>
      <c r="O22" s="41">
        <f>J22-E22</f>
        <v>0</v>
      </c>
      <c r="P22" s="41">
        <f>K22-F22</f>
        <v>0</v>
      </c>
      <c r="Q22" s="41">
        <f>L22-G22</f>
        <v>0</v>
      </c>
      <c r="R22" s="38">
        <f>H22</f>
        <v>0</v>
      </c>
      <c r="S22" s="38">
        <f>I22</f>
        <v>0</v>
      </c>
      <c r="T22" s="38">
        <f>J22</f>
        <v>0</v>
      </c>
      <c r="U22" s="38">
        <f>K22</f>
        <v>0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3"/>
      <c r="AJ22" s="42"/>
      <c r="AK22" s="24" t="str">
        <f t="shared" si="30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4.25" customHeight="1">
      <c r="A23" s="30" t="s">
        <v>42</v>
      </c>
      <c r="B23" s="45" t="s">
        <v>43</v>
      </c>
      <c r="C23" s="89">
        <f>SUM(C24:C24)</f>
        <v>0</v>
      </c>
      <c r="D23" s="89">
        <f t="shared" ref="D23:E23" si="55">SUM(D24:D24)</f>
        <v>0</v>
      </c>
      <c r="E23" s="89">
        <f t="shared" si="55"/>
        <v>0</v>
      </c>
      <c r="F23" s="89">
        <f t="shared" si="53"/>
        <v>0</v>
      </c>
      <c r="G23" s="89">
        <f t="shared" ref="G23:V23" si="56">SUM(G24:G24)</f>
        <v>0</v>
      </c>
      <c r="H23" s="89">
        <f t="shared" si="56"/>
        <v>0.33010499999999998</v>
      </c>
      <c r="I23" s="89">
        <f t="shared" si="56"/>
        <v>0</v>
      </c>
      <c r="J23" s="89">
        <f t="shared" si="56"/>
        <v>7.4440000000000006E-2</v>
      </c>
      <c r="K23" s="89">
        <f t="shared" si="56"/>
        <v>0.22423000000000001</v>
      </c>
      <c r="L23" s="89">
        <f t="shared" si="56"/>
        <v>3.1434999999999963E-2</v>
      </c>
      <c r="M23" s="89">
        <f t="shared" si="52"/>
        <v>0.33010499999999998</v>
      </c>
      <c r="N23" s="89">
        <f t="shared" si="56"/>
        <v>0</v>
      </c>
      <c r="O23" s="89">
        <f t="shared" si="56"/>
        <v>7.4440000000000006E-2</v>
      </c>
      <c r="P23" s="89">
        <f t="shared" si="56"/>
        <v>0.22423000000000001</v>
      </c>
      <c r="Q23" s="89">
        <f t="shared" si="56"/>
        <v>3.1434999999999963E-2</v>
      </c>
      <c r="R23" s="89">
        <f t="shared" si="56"/>
        <v>0.33010499999999998</v>
      </c>
      <c r="S23" s="89">
        <f t="shared" si="56"/>
        <v>0</v>
      </c>
      <c r="T23" s="89">
        <f t="shared" si="56"/>
        <v>7.4440000000000006E-2</v>
      </c>
      <c r="U23" s="89">
        <f t="shared" si="56"/>
        <v>0.22423000000000001</v>
      </c>
      <c r="V23" s="89">
        <f t="shared" si="56"/>
        <v>3.1434999999999963E-2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2">
        <f>AI24</f>
        <v>0.79</v>
      </c>
      <c r="AJ23" s="34"/>
      <c r="AK23" s="24" t="str">
        <f t="shared" si="30"/>
        <v>Реконструкция воздушных линий электропередачи</v>
      </c>
    </row>
    <row r="24" spans="1:37" s="25" customFormat="1" ht="29.25" customHeight="1">
      <c r="A24" s="30" t="s">
        <v>44</v>
      </c>
      <c r="B24" s="46" t="s">
        <v>45</v>
      </c>
      <c r="C24" s="90">
        <v>0</v>
      </c>
      <c r="D24" s="38">
        <v>0</v>
      </c>
      <c r="E24" s="38">
        <v>0</v>
      </c>
      <c r="F24" s="38">
        <v>0</v>
      </c>
      <c r="G24" s="32">
        <f t="shared" si="54"/>
        <v>0</v>
      </c>
      <c r="H24" s="39">
        <v>0.33010499999999998</v>
      </c>
      <c r="I24" s="33">
        <v>0</v>
      </c>
      <c r="J24" s="33">
        <v>7.4440000000000006E-2</v>
      </c>
      <c r="K24" s="33">
        <v>0.22423000000000001</v>
      </c>
      <c r="L24" s="33">
        <f>H24-J24-K24-I24</f>
        <v>3.1434999999999963E-2</v>
      </c>
      <c r="M24" s="41">
        <f>H24-C24</f>
        <v>0.33010499999999998</v>
      </c>
      <c r="N24" s="41">
        <f>I24-D24</f>
        <v>0</v>
      </c>
      <c r="O24" s="41">
        <f>J24-E24</f>
        <v>7.4440000000000006E-2</v>
      </c>
      <c r="P24" s="41">
        <f>K24-F24</f>
        <v>0.22423000000000001</v>
      </c>
      <c r="Q24" s="41">
        <f>L24-G24</f>
        <v>3.1434999999999963E-2</v>
      </c>
      <c r="R24" s="38">
        <f t="shared" ref="R24:V33" si="57">H24</f>
        <v>0.33010499999999998</v>
      </c>
      <c r="S24" s="38">
        <f t="shared" si="57"/>
        <v>0</v>
      </c>
      <c r="T24" s="38">
        <f t="shared" si="57"/>
        <v>7.4440000000000006E-2</v>
      </c>
      <c r="U24" s="38">
        <f t="shared" si="57"/>
        <v>0.22423000000000001</v>
      </c>
      <c r="V24" s="38">
        <f t="shared" si="57"/>
        <v>3.1434999999999963E-2</v>
      </c>
      <c r="W24" s="28"/>
      <c r="X24" s="28"/>
      <c r="Y24" s="28"/>
      <c r="Z24" s="28"/>
      <c r="AA24" s="28"/>
      <c r="AB24" s="28"/>
      <c r="AC24" s="28"/>
      <c r="AD24" s="29"/>
      <c r="AE24" s="28">
        <v>2020</v>
      </c>
      <c r="AF24" s="28">
        <v>15</v>
      </c>
      <c r="AG24" s="28" t="s">
        <v>46</v>
      </c>
      <c r="AH24" s="85" t="s">
        <v>69</v>
      </c>
      <c r="AI24" s="32">
        <v>0.79</v>
      </c>
      <c r="AJ24" s="28"/>
      <c r="AK24" s="24" t="str">
        <f t="shared" si="30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0</v>
      </c>
      <c r="D25" s="81">
        <v>0</v>
      </c>
      <c r="E25" s="81">
        <v>0</v>
      </c>
      <c r="F25" s="81">
        <v>0</v>
      </c>
      <c r="G25" s="32">
        <f t="shared" si="54"/>
        <v>0</v>
      </c>
      <c r="H25" s="33">
        <v>0</v>
      </c>
      <c r="I25" s="33">
        <v>0</v>
      </c>
      <c r="J25" s="33">
        <v>0</v>
      </c>
      <c r="K25" s="33">
        <v>0</v>
      </c>
      <c r="L25" s="33">
        <f>H25-J25-K25-I25</f>
        <v>0</v>
      </c>
      <c r="M25" s="32">
        <f>H25-C25</f>
        <v>0</v>
      </c>
      <c r="N25" s="32">
        <f t="shared" ref="N25:P25" si="58">I25-D25</f>
        <v>0</v>
      </c>
      <c r="O25" s="32">
        <f t="shared" si="58"/>
        <v>0</v>
      </c>
      <c r="P25" s="32">
        <f t="shared" si="58"/>
        <v>0</v>
      </c>
      <c r="Q25" s="47">
        <f>L25-G25</f>
        <v>0</v>
      </c>
      <c r="R25" s="38">
        <f t="shared" si="57"/>
        <v>0</v>
      </c>
      <c r="S25" s="38">
        <f t="shared" si="57"/>
        <v>0</v>
      </c>
      <c r="T25" s="38">
        <f t="shared" si="57"/>
        <v>0</v>
      </c>
      <c r="U25" s="38">
        <f t="shared" si="57"/>
        <v>0</v>
      </c>
      <c r="V25" s="38">
        <f t="shared" si="57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30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0</v>
      </c>
      <c r="D26" s="20">
        <f t="shared" ref="D26:V26" si="59">D27</f>
        <v>0</v>
      </c>
      <c r="E26" s="20">
        <f t="shared" si="59"/>
        <v>0</v>
      </c>
      <c r="F26" s="20">
        <f t="shared" si="59"/>
        <v>0</v>
      </c>
      <c r="G26" s="20">
        <f t="shared" si="59"/>
        <v>0</v>
      </c>
      <c r="H26" s="20">
        <f t="shared" si="59"/>
        <v>0</v>
      </c>
      <c r="I26" s="20">
        <f t="shared" si="59"/>
        <v>0</v>
      </c>
      <c r="J26" s="20">
        <f t="shared" si="59"/>
        <v>0</v>
      </c>
      <c r="K26" s="20">
        <f t="shared" si="59"/>
        <v>0</v>
      </c>
      <c r="L26" s="20">
        <f t="shared" si="59"/>
        <v>0</v>
      </c>
      <c r="M26" s="20">
        <f t="shared" ref="M26:M28" si="60">H26-C26</f>
        <v>0</v>
      </c>
      <c r="N26" s="20">
        <f t="shared" si="59"/>
        <v>0</v>
      </c>
      <c r="O26" s="20">
        <f t="shared" si="59"/>
        <v>0</v>
      </c>
      <c r="P26" s="20">
        <f t="shared" si="59"/>
        <v>0</v>
      </c>
      <c r="Q26" s="20">
        <f t="shared" si="59"/>
        <v>0</v>
      </c>
      <c r="R26" s="20">
        <f t="shared" si="59"/>
        <v>0</v>
      </c>
      <c r="S26" s="20">
        <f t="shared" si="59"/>
        <v>0</v>
      </c>
      <c r="T26" s="20">
        <f t="shared" si="59"/>
        <v>0</v>
      </c>
      <c r="U26" s="20">
        <f t="shared" si="59"/>
        <v>0</v>
      </c>
      <c r="V26" s="20">
        <f t="shared" si="59"/>
        <v>0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30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0</v>
      </c>
      <c r="D27" s="38">
        <v>0</v>
      </c>
      <c r="E27" s="38">
        <v>0</v>
      </c>
      <c r="F27" s="38">
        <v>0</v>
      </c>
      <c r="G27" s="38">
        <f t="shared" si="54"/>
        <v>0</v>
      </c>
      <c r="H27" s="39">
        <v>0</v>
      </c>
      <c r="I27" s="39">
        <v>0</v>
      </c>
      <c r="J27" s="39">
        <v>0</v>
      </c>
      <c r="K27" s="39">
        <v>0</v>
      </c>
      <c r="L27" s="33">
        <f>H27-J27-K27-I27</f>
        <v>0</v>
      </c>
      <c r="M27" s="38">
        <f t="shared" si="60"/>
        <v>0</v>
      </c>
      <c r="N27" s="38">
        <v>0</v>
      </c>
      <c r="O27" s="38">
        <v>0</v>
      </c>
      <c r="P27" s="38">
        <v>0</v>
      </c>
      <c r="Q27" s="47">
        <f>L27-G27</f>
        <v>0</v>
      </c>
      <c r="R27" s="38">
        <f t="shared" si="57"/>
        <v>0</v>
      </c>
      <c r="S27" s="38">
        <f t="shared" si="57"/>
        <v>0</v>
      </c>
      <c r="T27" s="38">
        <f t="shared" si="57"/>
        <v>0</v>
      </c>
      <c r="U27" s="38">
        <f t="shared" si="57"/>
        <v>0</v>
      </c>
      <c r="V27" s="38">
        <f t="shared" si="57"/>
        <v>0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30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</v>
      </c>
      <c r="D28" s="58">
        <v>0</v>
      </c>
      <c r="E28" s="58">
        <v>0</v>
      </c>
      <c r="F28" s="58">
        <v>0</v>
      </c>
      <c r="G28" s="58">
        <f t="shared" ref="G28" si="61">C28-E28-F28</f>
        <v>0</v>
      </c>
      <c r="H28" s="82">
        <v>0</v>
      </c>
      <c r="I28" s="82">
        <v>0</v>
      </c>
      <c r="J28" s="82">
        <v>0</v>
      </c>
      <c r="K28" s="82">
        <v>0</v>
      </c>
      <c r="L28" s="82">
        <f t="shared" ref="L28" si="62">H28-J28-K28</f>
        <v>0</v>
      </c>
      <c r="M28" s="58">
        <f t="shared" si="60"/>
        <v>0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57"/>
        <v>0</v>
      </c>
      <c r="S28" s="58">
        <f t="shared" si="57"/>
        <v>0</v>
      </c>
      <c r="T28" s="58">
        <f t="shared" si="57"/>
        <v>0</v>
      </c>
      <c r="U28" s="58">
        <f t="shared" si="57"/>
        <v>0</v>
      </c>
      <c r="V28" s="58">
        <f t="shared" si="57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30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 t="shared" ref="C29:V29" si="63">SUM(C30:C32)</f>
        <v>0</v>
      </c>
      <c r="D29" s="20">
        <f t="shared" si="63"/>
        <v>0</v>
      </c>
      <c r="E29" s="20">
        <f t="shared" si="63"/>
        <v>0</v>
      </c>
      <c r="F29" s="20">
        <f t="shared" si="63"/>
        <v>0</v>
      </c>
      <c r="G29" s="20">
        <f t="shared" si="63"/>
        <v>0</v>
      </c>
      <c r="H29" s="20">
        <f t="shared" si="63"/>
        <v>0.193582</v>
      </c>
      <c r="I29" s="20">
        <f t="shared" si="63"/>
        <v>1.55E-2</v>
      </c>
      <c r="J29" s="20">
        <f t="shared" si="63"/>
        <v>6.5769999999999995E-2</v>
      </c>
      <c r="K29" s="20">
        <f t="shared" si="63"/>
        <v>8.7059999999999998E-2</v>
      </c>
      <c r="L29" s="20">
        <f t="shared" si="63"/>
        <v>2.5252000000000011E-2</v>
      </c>
      <c r="M29" s="20">
        <f t="shared" si="63"/>
        <v>0.193582</v>
      </c>
      <c r="N29" s="20">
        <f t="shared" si="63"/>
        <v>1.55E-2</v>
      </c>
      <c r="O29" s="20">
        <f t="shared" si="63"/>
        <v>6.5769999999999995E-2</v>
      </c>
      <c r="P29" s="20">
        <f t="shared" si="63"/>
        <v>8.7059999999999998E-2</v>
      </c>
      <c r="Q29" s="20">
        <f t="shared" si="63"/>
        <v>2.5252000000000011E-2</v>
      </c>
      <c r="R29" s="20">
        <f t="shared" si="63"/>
        <v>0.193582</v>
      </c>
      <c r="S29" s="20">
        <f t="shared" si="63"/>
        <v>1.55E-2</v>
      </c>
      <c r="T29" s="20">
        <f t="shared" si="63"/>
        <v>6.5769999999999995E-2</v>
      </c>
      <c r="U29" s="20">
        <f t="shared" si="63"/>
        <v>8.7059999999999998E-2</v>
      </c>
      <c r="V29" s="20">
        <f t="shared" si="63"/>
        <v>2.5252000000000011E-2</v>
      </c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8">
        <f>SUM(AI30:AI33)</f>
        <v>0.26</v>
      </c>
      <c r="AJ29" s="50"/>
      <c r="AK29" s="24" t="str">
        <f t="shared" si="30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54"/>
        <v>0</v>
      </c>
      <c r="H30" s="33">
        <v>0</v>
      </c>
      <c r="I30" s="33">
        <v>0</v>
      </c>
      <c r="J30" s="33">
        <v>0</v>
      </c>
      <c r="K30" s="33">
        <v>0</v>
      </c>
      <c r="L30" s="33">
        <f>H30-J30-K30-I30</f>
        <v>0</v>
      </c>
      <c r="M30" s="47">
        <f t="shared" ref="M30:Q33" si="64">H30-C30</f>
        <v>0</v>
      </c>
      <c r="N30" s="47">
        <f t="shared" si="64"/>
        <v>0</v>
      </c>
      <c r="O30" s="47">
        <f t="shared" si="64"/>
        <v>0</v>
      </c>
      <c r="P30" s="47">
        <f t="shared" si="64"/>
        <v>0</v>
      </c>
      <c r="Q30" s="47">
        <f>L30-G30</f>
        <v>0</v>
      </c>
      <c r="R30" s="38">
        <f t="shared" si="57"/>
        <v>0</v>
      </c>
      <c r="S30" s="38">
        <f t="shared" si="57"/>
        <v>0</v>
      </c>
      <c r="T30" s="38">
        <f t="shared" si="57"/>
        <v>0</v>
      </c>
      <c r="U30" s="38">
        <f t="shared" si="57"/>
        <v>0</v>
      </c>
      <c r="V30" s="38">
        <f t="shared" si="57"/>
        <v>0</v>
      </c>
      <c r="W30" s="48"/>
      <c r="X30" s="48"/>
      <c r="Y30" s="48"/>
      <c r="Z30" s="48"/>
      <c r="AA30" s="48"/>
      <c r="AB30" s="48"/>
      <c r="AC30" s="48"/>
      <c r="AD30" s="48"/>
      <c r="AE30" s="28"/>
      <c r="AF30" s="28"/>
      <c r="AG30" s="28"/>
      <c r="AH30" s="28"/>
      <c r="AI30" s="77"/>
      <c r="AJ30" s="48"/>
      <c r="AK30" s="24" t="str">
        <f t="shared" si="30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54"/>
        <v>0</v>
      </c>
      <c r="H31" s="33">
        <v>0.193582</v>
      </c>
      <c r="I31" s="33">
        <v>1.55E-2</v>
      </c>
      <c r="J31" s="33">
        <v>6.5769999999999995E-2</v>
      </c>
      <c r="K31" s="33">
        <v>8.7059999999999998E-2</v>
      </c>
      <c r="L31" s="33">
        <f>H31-J31-K31-I31</f>
        <v>2.5252000000000011E-2</v>
      </c>
      <c r="M31" s="47">
        <f t="shared" si="64"/>
        <v>0.193582</v>
      </c>
      <c r="N31" s="47">
        <f t="shared" si="64"/>
        <v>1.55E-2</v>
      </c>
      <c r="O31" s="47">
        <f t="shared" si="64"/>
        <v>6.5769999999999995E-2</v>
      </c>
      <c r="P31" s="47">
        <f t="shared" si="64"/>
        <v>8.7059999999999998E-2</v>
      </c>
      <c r="Q31" s="47">
        <f t="shared" si="64"/>
        <v>2.5252000000000011E-2</v>
      </c>
      <c r="R31" s="38">
        <f t="shared" si="57"/>
        <v>0.193582</v>
      </c>
      <c r="S31" s="38">
        <f t="shared" si="57"/>
        <v>1.55E-2</v>
      </c>
      <c r="T31" s="38">
        <f t="shared" si="57"/>
        <v>6.5769999999999995E-2</v>
      </c>
      <c r="U31" s="38">
        <f t="shared" si="57"/>
        <v>8.7059999999999998E-2</v>
      </c>
      <c r="V31" s="38">
        <f t="shared" si="57"/>
        <v>2.5252000000000011E-2</v>
      </c>
      <c r="W31" s="22"/>
      <c r="X31" s="22"/>
      <c r="Y31" s="22"/>
      <c r="Z31" s="22"/>
      <c r="AA31" s="28"/>
      <c r="AB31" s="28"/>
      <c r="AC31" s="28"/>
      <c r="AD31" s="29"/>
      <c r="AE31" s="28">
        <v>2020</v>
      </c>
      <c r="AF31" s="28">
        <v>15</v>
      </c>
      <c r="AG31" s="28" t="s">
        <v>46</v>
      </c>
      <c r="AH31" s="85" t="s">
        <v>68</v>
      </c>
      <c r="AI31" s="32">
        <v>0.26</v>
      </c>
      <c r="AJ31" s="28"/>
      <c r="AK31" s="24" t="str">
        <f t="shared" si="30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</v>
      </c>
      <c r="D32" s="32">
        <v>0</v>
      </c>
      <c r="E32" s="32">
        <v>0</v>
      </c>
      <c r="F32" s="32">
        <v>0</v>
      </c>
      <c r="G32" s="32">
        <f t="shared" si="54"/>
        <v>0</v>
      </c>
      <c r="H32" s="33">
        <v>0</v>
      </c>
      <c r="I32" s="33">
        <v>0</v>
      </c>
      <c r="J32" s="33">
        <v>0</v>
      </c>
      <c r="K32" s="33">
        <v>0</v>
      </c>
      <c r="L32" s="33">
        <f>H32-J32-K32-I32</f>
        <v>0</v>
      </c>
      <c r="M32" s="47">
        <f t="shared" si="64"/>
        <v>0</v>
      </c>
      <c r="N32" s="47">
        <f t="shared" si="64"/>
        <v>0</v>
      </c>
      <c r="O32" s="47">
        <f t="shared" si="64"/>
        <v>0</v>
      </c>
      <c r="P32" s="47">
        <f t="shared" si="64"/>
        <v>0</v>
      </c>
      <c r="Q32" s="47">
        <f t="shared" si="64"/>
        <v>0</v>
      </c>
      <c r="R32" s="38">
        <f t="shared" si="57"/>
        <v>0</v>
      </c>
      <c r="S32" s="38">
        <f t="shared" si="57"/>
        <v>0</v>
      </c>
      <c r="T32" s="38">
        <f t="shared" si="57"/>
        <v>0</v>
      </c>
      <c r="U32" s="38">
        <f t="shared" si="57"/>
        <v>0</v>
      </c>
      <c r="V32" s="38">
        <f t="shared" si="57"/>
        <v>0</v>
      </c>
      <c r="W32" s="22"/>
      <c r="X32" s="22"/>
      <c r="Y32" s="22"/>
      <c r="Z32" s="22"/>
      <c r="AA32" s="28"/>
      <c r="AB32" s="28"/>
      <c r="AC32" s="28"/>
      <c r="AD32" s="29"/>
      <c r="AE32" s="28"/>
      <c r="AF32" s="28"/>
      <c r="AG32" s="28"/>
      <c r="AH32" s="28"/>
      <c r="AI32" s="32">
        <v>0</v>
      </c>
      <c r="AJ32" s="28"/>
      <c r="AK32" s="24" t="str">
        <f t="shared" si="30"/>
        <v>Строительство КТП</v>
      </c>
    </row>
    <row r="33" spans="1:37" s="25" customFormat="1" ht="22.5" customHeight="1">
      <c r="A33" s="27" t="s">
        <v>59</v>
      </c>
      <c r="B33" s="49" t="s">
        <v>60</v>
      </c>
      <c r="C33" s="20">
        <v>0</v>
      </c>
      <c r="D33" s="58">
        <v>0</v>
      </c>
      <c r="E33" s="58">
        <v>0</v>
      </c>
      <c r="F33" s="58">
        <v>0</v>
      </c>
      <c r="G33" s="58">
        <f t="shared" si="54"/>
        <v>0</v>
      </c>
      <c r="H33" s="82">
        <v>0</v>
      </c>
      <c r="I33" s="82">
        <v>0</v>
      </c>
      <c r="J33" s="82">
        <v>0</v>
      </c>
      <c r="K33" s="82">
        <v>0</v>
      </c>
      <c r="L33" s="82">
        <f>H33-J33-K33</f>
        <v>0</v>
      </c>
      <c r="M33" s="83">
        <f t="shared" si="64"/>
        <v>0</v>
      </c>
      <c r="N33" s="83">
        <f t="shared" si="64"/>
        <v>0</v>
      </c>
      <c r="O33" s="83">
        <f t="shared" si="64"/>
        <v>0</v>
      </c>
      <c r="P33" s="83">
        <f t="shared" si="64"/>
        <v>0</v>
      </c>
      <c r="Q33" s="83">
        <f t="shared" si="64"/>
        <v>0</v>
      </c>
      <c r="R33" s="84">
        <f t="shared" si="57"/>
        <v>0</v>
      </c>
      <c r="S33" s="84">
        <f t="shared" si="57"/>
        <v>0</v>
      </c>
      <c r="T33" s="84">
        <f t="shared" si="57"/>
        <v>0</v>
      </c>
      <c r="U33" s="84">
        <f t="shared" si="57"/>
        <v>0</v>
      </c>
      <c r="V33" s="84">
        <f t="shared" si="57"/>
        <v>0</v>
      </c>
      <c r="W33" s="22"/>
      <c r="X33" s="22"/>
      <c r="Y33" s="22"/>
      <c r="Z33" s="22"/>
      <c r="AA33" s="28"/>
      <c r="AB33" s="28"/>
      <c r="AC33" s="28"/>
      <c r="AD33" s="29"/>
      <c r="AE33" s="28"/>
      <c r="AF33" s="28"/>
      <c r="AG33" s="28"/>
      <c r="AH33" s="28"/>
      <c r="AI33" s="32"/>
      <c r="AJ33" s="28"/>
      <c r="AK33" s="24" t="str">
        <f t="shared" si="30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03" t="s">
        <v>61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65"/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67"/>
      <c r="C37" s="67"/>
      <c r="D37" s="67"/>
      <c r="E37" s="67"/>
      <c r="F37" s="67"/>
      <c r="G37" s="67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02" customFormat="1" ht="18.75" customHeight="1">
      <c r="A38" s="95"/>
      <c r="B38" s="96" t="s">
        <v>71</v>
      </c>
      <c r="C38" s="97"/>
      <c r="D38" s="98"/>
      <c r="E38" s="112"/>
      <c r="F38" s="112"/>
      <c r="G38" s="96"/>
      <c r="H38" s="97"/>
      <c r="I38" s="98"/>
      <c r="J38" s="112" t="s">
        <v>70</v>
      </c>
      <c r="K38" s="112"/>
      <c r="L38" s="112"/>
      <c r="M38" s="99"/>
      <c r="N38" s="99"/>
      <c r="O38" s="99"/>
      <c r="P38" s="99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1"/>
    </row>
    <row r="39" spans="1:37" s="2" customFormat="1" ht="18.75" customHeight="1">
      <c r="A39" s="66"/>
      <c r="B39" s="69"/>
      <c r="C39" s="68"/>
      <c r="D39" s="70"/>
      <c r="E39" s="71"/>
      <c r="F39" s="71"/>
      <c r="G39" s="69"/>
      <c r="H39" s="68"/>
      <c r="I39" s="70"/>
      <c r="J39" s="71"/>
      <c r="K39" s="71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13"/>
      <c r="F40" s="113"/>
      <c r="G40" s="69"/>
      <c r="H40" s="68"/>
      <c r="I40" s="70"/>
      <c r="J40" s="113" t="s">
        <v>64</v>
      </c>
      <c r="K40" s="113"/>
      <c r="L40" s="113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71"/>
      <c r="F41" s="71"/>
      <c r="G41" s="69"/>
      <c r="H41" s="68"/>
      <c r="I41" s="70"/>
      <c r="J41" s="71"/>
      <c r="K41" s="71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13"/>
      <c r="F42" s="113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64"/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E38:F38"/>
    <mergeCell ref="J38:L38"/>
    <mergeCell ref="E40:F40"/>
    <mergeCell ref="J40:L40"/>
    <mergeCell ref="E42:F42"/>
    <mergeCell ref="A15:A17"/>
    <mergeCell ref="W15:AJ15"/>
    <mergeCell ref="W16:Z16"/>
    <mergeCell ref="AA16:AD16"/>
    <mergeCell ref="AE16:AI16"/>
    <mergeCell ref="AJ16:AJ17"/>
    <mergeCell ref="B35:U35"/>
    <mergeCell ref="C15:G16"/>
    <mergeCell ref="H15:L16"/>
    <mergeCell ref="M15:Q16"/>
    <mergeCell ref="R15:V16"/>
    <mergeCell ref="B15:B17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7.2.</vt:lpstr>
      <vt:lpstr>Лист1</vt:lpstr>
      <vt:lpstr>Лист2</vt:lpstr>
      <vt:lpstr>Лист3</vt:lpstr>
      <vt:lpstr>'прил 7.2.'!Область_печати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2020-05-14T06:47:09Z</dcterms:modified>
</cp:coreProperties>
</file>