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приложение 7.1 " sheetId="4" r:id="rId1"/>
    <sheet name="Лист1" sheetId="1" r:id="rId2"/>
    <sheet name="Лист2" sheetId="2" r:id="rId3"/>
    <sheet name="Лист3" sheetId="3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Num2">#REF!</definedName>
    <definedName name="_PR1">'[1]Прил 1'!#REF!</definedName>
    <definedName name="AES">#REF!</definedName>
    <definedName name="AOE">#REF!</definedName>
    <definedName name="BALEE_FLOAD">#REF!</definedName>
    <definedName name="BALEE_PROT">#REF!,#REF!,#REF!,#REF!</definedName>
    <definedName name="BALM_FLOAD">#REF!</definedName>
    <definedName name="BALM_PROT">#REF!,#REF!,#REF!,#REF!</definedName>
    <definedName name="CUR_VER">[2]Заголовок!$B$21</definedName>
    <definedName name="DATA">#REF!</definedName>
    <definedName name="DATE">#REF!</definedName>
    <definedName name="dip">[3]FST5!$G$149:$G$165,P1_dip,P2_dip,P3_dip,P4_dip</definedName>
    <definedName name="DOC">#REF!</definedName>
    <definedName name="Down_range">#REF!</definedName>
    <definedName name="eso">[3]FST5!$G$149:$G$165,P1_eso</definedName>
    <definedName name="ESO_ET">#REF!</definedName>
    <definedName name="ESO_PROT">#REF!,#REF!,#REF!,P1_ESO_PROT</definedName>
    <definedName name="ESOcom">#REF!</definedName>
    <definedName name="FUEL">#REF!</definedName>
    <definedName name="GES">#REF!</definedName>
    <definedName name="GES_DATA">#REF!</definedName>
    <definedName name="GES_LIST">#REF!</definedName>
    <definedName name="GES3_DATA">#REF!</definedName>
    <definedName name="GRES">#REF!</definedName>
    <definedName name="GRES_DATA">#REF!</definedName>
    <definedName name="GRES_LIST">#REF!</definedName>
    <definedName name="gtty">#REF!,#REF!,#REF!,P1_ESO_PROT</definedName>
    <definedName name="INN">#REF!</definedName>
    <definedName name="MO">#REF!</definedName>
    <definedName name="MONTH">#REF!</definedName>
    <definedName name="net">[3]FST5!$G$100:$G$116,P1_net</definedName>
    <definedName name="NET_SCOPE_FOR_LOAD">#REF!</definedName>
    <definedName name="NOM">#REF!</definedName>
    <definedName name="NSRF">#REF!</definedName>
    <definedName name="Num">#REF!</definedName>
    <definedName name="OKTMO">#REF!</definedName>
    <definedName name="ORE">#REF!</definedName>
    <definedName name="Org_list">#REF!</definedName>
    <definedName name="OTH_DATA">#REF!</definedName>
    <definedName name="OTH_LIST">#REF!</definedName>
    <definedName name="P1_dip" hidden="1">[3]FST5!$G$167:$G$172,[3]FST5!$G$174:$G$175,[3]FST5!$G$177:$G$180,[3]FST5!$G$182,[3]FST5!$G$184:$G$188,[3]FST5!$G$190,[3]FST5!$G$192:$G$194</definedName>
    <definedName name="P1_eso" hidden="1">[3]FST5!$G$167:$G$172,[3]FST5!$G$174:$G$175,[3]FST5!$G$177:$G$180,[3]FST5!$G$182,[3]FST5!$G$184:$G$188,[3]FST5!$G$190,[3]FST5!$G$192:$G$194</definedName>
    <definedName name="P1_ESO_PROT" hidden="1">#REF!,#REF!,#REF!,#REF!,#REF!,#REF!,#REF!,#REF!</definedName>
    <definedName name="P1_net" hidden="1">[3]FST5!$G$118:$G$123,[3]FST5!$G$125:$G$126,[3]FST5!$G$128:$G$131,[3]FST5!$G$133,[3]FST5!$G$135:$G$139,[3]FST5!$G$141,[3]FST5!$G$143:$G$145</definedName>
    <definedName name="P1_SBT_PROT" hidden="1">#REF!,#REF!,#REF!,#REF!,#REF!,#REF!,#REF!</definedName>
    <definedName name="P1_SCOPE_16_PRT" hidden="1">'[4]16'!$E$15:$I$16,'[4]16'!$E$18:$I$20,'[4]16'!$E$23:$I$23,'[4]16'!$E$26:$I$26,'[4]16'!$E$29:$I$29,'[4]16'!$E$32:$I$32,'[4]16'!$E$35:$I$35,'[4]16'!$B$34,'[4]16'!$B$37</definedName>
    <definedName name="P1_SCOPE_17_PRT" hidden="1">'[4]17'!$E$13:$H$21,'[4]17'!$J$9:$J$11,'[4]17'!$J$13:$J$21,'[4]17'!$E$24:$H$26,'[4]17'!$E$28:$H$36,'[4]17'!$J$24:$M$26,'[4]17'!$J$28:$M$36,'[4]17'!$E$39:$H$41</definedName>
    <definedName name="P1_SCOPE_4_PRT" hidden="1">'[4]4'!$F$23:$I$23,'[4]4'!$F$25:$I$25,'[4]4'!$F$27:$I$31,'[4]4'!$K$14:$N$20,'[4]4'!$K$23:$N$23,'[4]4'!$K$25:$N$25,'[4]4'!$K$27:$N$31,'[4]4'!$P$14:$S$20,'[4]4'!$P$23:$S$23</definedName>
    <definedName name="P1_SCOPE_5_PRT" hidden="1">'[4]5'!$F$23:$I$23,'[4]5'!$F$25:$I$25,'[4]5'!$F$27:$I$31,'[4]5'!$K$14:$N$21,'[4]5'!$K$23:$N$23,'[4]5'!$K$25:$N$25,'[4]5'!$K$27:$N$31,'[4]5'!$P$14:$S$21,'[4]5'!$P$23:$S$23</definedName>
    <definedName name="P1_SCOPE_CORR" hidden="1">#REF!,#REF!,#REF!,#REF!,#REF!,#REF!,#REF!</definedName>
    <definedName name="P1_SCOPE_F1_PRT" hidden="1">'[4]Ф-1 (для АО-энерго)'!$D$74:$E$84,'[4]Ф-1 (для АО-энерго)'!$D$71:$E$72,'[4]Ф-1 (для АО-энерго)'!$D$66:$E$69,'[4]Ф-1 (для АО-энерго)'!$D$61:$E$64</definedName>
    <definedName name="P1_SCOPE_F2_PRT" hidden="1">'[4]Ф-2 (для АО-энерго)'!$G$56,'[4]Ф-2 (для АО-энерго)'!$E$55:$E$56,'[4]Ф-2 (для АО-энерго)'!$F$55:$G$55,'[4]Ф-2 (для АО-энерго)'!$D$55</definedName>
    <definedName name="P1_SCOPE_FLOAD" hidden="1">#REF!,#REF!,#REF!,#REF!,#REF!,#REF!</definedName>
    <definedName name="P1_SCOPE_FRML" hidden="1">#REF!,#REF!,#REF!,#REF!,#REF!,#REF!</definedName>
    <definedName name="P1_SCOPE_PER_PRT" hidden="1">[4]перекрестка!$H$15:$H$19,[4]перекрестка!$H$21:$H$25,[4]перекрестка!$J$14:$J$25,[4]перекрестка!$K$15:$K$19,[4]перекрестка!$K$21:$K$25</definedName>
    <definedName name="P1_SCOPE_SV_LD" hidden="1">#REF!,#REF!,#REF!,#REF!,#REF!,#REF!,#REF!</definedName>
    <definedName name="P1_SCOPE_SV_LD1" hidden="1">[4]свод!$E$70:$M$79,[4]свод!$E$81:$M$81,[4]свод!$E$83:$M$88,[4]свод!$E$90:$M$90,[4]свод!$E$92:$M$96,[4]свод!$E$98:$M$98,[4]свод!$E$101:$M$102</definedName>
    <definedName name="P1_SCOPE_SV_PRT" hidden="1">[4]свод!$E$23:$H$26,[4]свод!$E$28:$I$29,[4]свод!$E$32:$I$36,[4]свод!$E$38:$I$40,[4]свод!$E$42:$I$53,[4]свод!$E$55:$I$56,[4]свод!$E$58:$I$63</definedName>
    <definedName name="P1_SET_PROT" hidden="1">#REF!,#REF!,#REF!,#REF!,#REF!,#REF!,#REF!</definedName>
    <definedName name="P1_SET_PRT" hidden="1">#REF!,#REF!,#REF!,#REF!,#REF!,#REF!,#REF!</definedName>
    <definedName name="P2_dip" hidden="1">[3]FST5!$G$100:$G$116,[3]FST5!$G$118:$G$123,[3]FST5!$G$125:$G$126,[3]FST5!$G$128:$G$131,[3]FST5!$G$133,[3]FST5!$G$135:$G$139,[3]FST5!$G$141</definedName>
    <definedName name="P2_SCOPE_16_PRT" hidden="1">'[4]16'!$E$38:$I$38,'[4]16'!$E$41:$I$41,'[4]16'!$E$45:$I$47,'[4]16'!$E$49:$I$49,'[4]16'!$E$53:$I$54,'[4]16'!$E$56:$I$57,'[4]16'!$E$59:$I$59,'[4]16'!$E$9:$I$13</definedName>
    <definedName name="P2_SCOPE_4_PRT" hidden="1">'[4]4'!$P$25:$S$25,'[4]4'!$P$27:$S$31,'[4]4'!$U$14:$X$20,'[4]4'!$U$23:$X$23,'[4]4'!$U$25:$X$25,'[4]4'!$U$27:$X$31,'[4]4'!$Z$14:$AC$20,'[4]4'!$Z$23:$AC$23,'[4]4'!$Z$25:$AC$25</definedName>
    <definedName name="P2_SCOPE_5_PRT" hidden="1">'[4]5'!$P$25:$S$25,'[4]5'!$P$27:$S$31,'[4]5'!$U$14:$X$21,'[4]5'!$U$23:$X$23,'[4]5'!$U$25:$X$25,'[4]5'!$U$27:$X$31,'[4]5'!$Z$14:$AC$21,'[4]5'!$Z$23:$AC$23,'[4]5'!$Z$25:$AC$25</definedName>
    <definedName name="P2_SCOPE_CORR" hidden="1">#REF!,#REF!,#REF!,#REF!,#REF!,#REF!,#REF!,#REF!</definedName>
    <definedName name="P2_SCOPE_F1_PRT" hidden="1">'[4]Ф-1 (для АО-энерго)'!$D$56:$E$59,'[4]Ф-1 (для АО-энерго)'!$D$34:$E$50,'[4]Ф-1 (для АО-энерго)'!$D$32:$E$32,'[4]Ф-1 (для АО-энерго)'!$D$23:$E$30</definedName>
    <definedName name="P2_SCOPE_F2_PRT" hidden="1">'[4]Ф-2 (для АО-энерго)'!$D$52:$G$54,'[4]Ф-2 (для АО-энерго)'!$C$21:$E$42,'[4]Ф-2 (для АО-энерго)'!$A$12:$E$12,'[4]Ф-2 (для АО-энерго)'!$C$8:$E$11</definedName>
    <definedName name="P2_SCOPE_PER_PRT" hidden="1">[4]перекрестка!$N$14:$N$25,[4]перекрестка!$N$27:$N$31,[4]перекрестка!$J$27:$K$31,[4]перекрестка!$F$27:$H$31,[4]перекрестка!$F$33:$H$37</definedName>
    <definedName name="P2_SCOPE_SV_PRT" hidden="1">[4]свод!$E$72:$I$79,[4]свод!$E$81:$I$81,[4]свод!$E$85:$H$88,[4]свод!$E$90:$I$90,[4]свод!$E$107:$I$112,[4]свод!$E$114:$I$117,[4]свод!$E$124:$H$127</definedName>
    <definedName name="P3_dip" hidden="1">[3]FST5!$G$143:$G$145,[3]FST5!$G$214:$G$217,[3]FST5!$G$219:$G$224,[3]FST5!$G$226,[3]FST5!$G$228,[3]FST5!$G$230,[3]FST5!$G$232,[3]FST5!$G$197:$G$212</definedName>
    <definedName name="P3_SCOPE_F1_PRT" hidden="1">'[4]Ф-1 (для АО-энерго)'!$E$16:$E$17,'[4]Ф-1 (для АО-энерго)'!$C$4:$D$4,'[4]Ф-1 (для АО-энерго)'!$C$7:$E$10,'[4]Ф-1 (для АО-энерго)'!$A$11:$E$11</definedName>
    <definedName name="P3_SCOPE_PER_PRT" hidden="1">[4]перекрестка!$J$33:$K$37,[4]перекрестка!$N$33:$N$37,[4]перекрестка!$F$39:$H$43,[4]перекрестка!$J$39:$K$43,[4]перекрестка!$N$39:$N$43</definedName>
    <definedName name="P3_SCOPE_SV_PRT" hidden="1">[4]свод!$D$135:$G$135,[4]свод!$I$135:$I$140,[4]свод!$H$137:$H$140,[4]свод!$D$138:$G$140,[4]свод!$E$15:$I$16,[4]свод!$E$120:$I$121,[4]свод!$E$18:$I$19</definedName>
    <definedName name="P4_dip" hidden="1">[3]FST5!$G$70:$G$75,[3]FST5!$G$77:$G$78,[3]FST5!$G$80:$G$83,[3]FST5!$G$85,[3]FST5!$G$87:$G$91,[3]FST5!$G$93,[3]FST5!$G$95:$G$97,[3]FST5!$G$52:$G$68</definedName>
    <definedName name="P4_SCOPE_F1_PRT" hidden="1">'[4]Ф-1 (для АО-энерго)'!$C$13:$E$13,'[4]Ф-1 (для АО-энерго)'!$A$14:$E$14,'[4]Ф-1 (для АО-энерго)'!$C$23:$C$50,'[4]Ф-1 (для АО-энерго)'!$C$54:$C$95</definedName>
    <definedName name="P4_SCOPE_PER_PRT" hidden="1">[4]перекрестка!$F$45:$H$49,[4]перекрестка!$J$45:$K$49,[4]перекрестка!$N$45:$N$49,[4]перекрестка!$F$53:$G$64,[4]перекрестка!$H$54:$H$58</definedName>
    <definedName name="P5_SCOPE_PER_PRT" hidden="1">[4]перекрестка!$H$60:$H$64,[4]перекрестка!$J$53:$J$64,[4]перекрестка!$K$54:$K$58,[4]перекрестка!$K$60:$K$64,[4]перекрестка!$N$53:$N$64</definedName>
    <definedName name="P6_SCOPE_PER_PRT" hidden="1">[4]перекрестка!$F$66:$H$70,[4]перекрестка!$J$66:$K$70,[4]перекрестка!$N$66:$N$70,[4]перекрестка!$F$72:$H$76,[4]перекрестка!$J$72:$K$76</definedName>
    <definedName name="P6_T2.1?Protection">P1_T2.1?Protection</definedName>
    <definedName name="P7_SCOPE_PER_PRT" hidden="1">[4]перекрестка!$N$72:$N$76,[4]перекрестка!$F$78:$H$82,[4]перекрестка!$J$78:$K$82,[4]перекрестка!$N$78:$N$82,[4]перекрестка!$F$84:$H$88</definedName>
    <definedName name="P8_SCOPE_PER_PRT" hidden="1">[4]перекрестка!$J$84:$K$88,[4]перекрестка!$N$84:$N$88,[4]перекрестка!$F$14:$G$25,P1_SCOPE_PER_PRT,P2_SCOPE_PER_PRT,P3_SCOPE_PER_PRT,P4_SCOPE_PER_PRT</definedName>
    <definedName name="PER_ET">#REF!</definedName>
    <definedName name="PROT">#REF!,#REF!,#REF!,#REF!,#REF!,#REF!</definedName>
    <definedName name="REG_ET">#REF!</definedName>
    <definedName name="REG_PROT">[5]regs!$H$18:$H$23,[5]regs!$H$25:$H$26,[5]regs!$H$28:$H$28,[5]regs!$H$30:$H$32,[5]regs!$H$35:$H$39,[5]regs!$H$46:$H$46,[5]regs!$H$13:$H$16</definedName>
    <definedName name="REGcom">#REF!</definedName>
    <definedName name="REGIONS">#REF!</definedName>
    <definedName name="REGUL">#REF!</definedName>
    <definedName name="rgk">[3]FST5!$G$214:$G$217,[3]FST5!$G$219:$G$224,[3]FST5!$G$226,[3]FST5!$G$228,[3]FST5!$G$230,[3]FST5!$G$232,[3]FST5!$G$197:$G$212</definedName>
    <definedName name="RRE">#REF!</definedName>
    <definedName name="SBT_ET">#REF!</definedName>
    <definedName name="SBT_PROT">#REF!,#REF!,#REF!,#REF!,P1_SBT_PROT</definedName>
    <definedName name="SBTcom">#REF!</definedName>
    <definedName name="sbyt">[3]FST5!$G$70:$G$75,[3]FST5!$G$77:$G$78,[3]FST5!$G$80:$G$83,[3]FST5!$G$85,[3]FST5!$G$87:$G$91,[3]FST5!$G$93,[3]FST5!$G$95:$G$97,[3]FST5!$G$52:$G$68</definedName>
    <definedName name="SCOPE_16_PRT">P1_SCOPE_16_PRT,P2_SCOPE_16_PRT</definedName>
    <definedName name="SCOPE_17.1_PRT">'[4]17.1'!$D$14:$F$17,'[4]17.1'!$D$19:$F$22,'[4]17.1'!$I$9:$I$12,'[4]17.1'!$I$14:$I$17,'[4]17.1'!$I$19:$I$22,'[4]17.1'!$D$9:$F$12</definedName>
    <definedName name="SCOPE_17_PRT">'[4]17'!$J$39:$M$41,'[4]17'!$E$43:$H$51,'[4]17'!$J$43:$M$51,'[4]17'!$E$54:$H$56,'[4]17'!$E$58:$H$66,'[4]17'!$E$69:$M$81,'[4]17'!$E$9:$H$11,P1_SCOPE_17_PRT</definedName>
    <definedName name="SCOPE_24_LD">'[4]24'!$E$8:$J$47,'[4]24'!$E$49:$J$66</definedName>
    <definedName name="SCOPE_24_PRT">'[4]24'!$E$41:$I$41,'[4]24'!$E$34:$I$34,'[4]24'!$E$36:$I$36,'[4]24'!$E$43:$I$43</definedName>
    <definedName name="SCOPE_25_PRT">'[4]25'!$E$20:$I$20,'[4]25'!$E$34:$I$34,'[4]25'!$E$41:$I$41,'[4]25'!$E$8:$I$10</definedName>
    <definedName name="SCOPE_4_PRT">'[4]4'!$Z$27:$AC$31,'[4]4'!$F$14:$I$20,P1_SCOPE_4_PRT,P2_SCOPE_4_PRT</definedName>
    <definedName name="SCOPE_5_PRT">'[4]5'!$Z$27:$AC$31,'[4]5'!$F$14:$I$21,P1_SCOPE_5_PRT,P2_SCOPE_5_PRT</definedName>
    <definedName name="SCOPE_CORR">#REF!,#REF!,#REF!,#REF!,#REF!,P1_SCOPE_CORR,P2_SCOPE_CORR</definedName>
    <definedName name="SCOPE_CPR">#REF!</definedName>
    <definedName name="SCOPE_ESOLD">#REF!</definedName>
    <definedName name="SCOPE_ETALON2">#REF!</definedName>
    <definedName name="SCOPE_F1_PRT">'[4]Ф-1 (для АО-энерго)'!$D$86:$E$95,P1_SCOPE_F1_PRT,P2_SCOPE_F1_PRT,P3_SCOPE_F1_PRT,P4_SCOPE_F1_PRT</definedName>
    <definedName name="SCOPE_F2_PRT">'[4]Ф-2 (для АО-энерго)'!$C$5:$D$5,'[4]Ф-2 (для АО-энерго)'!$C$52:$C$57,'[4]Ф-2 (для АО-энерго)'!$D$57:$G$57,P1_SCOPE_F2_PRT,P2_SCOPE_F2_PRT</definedName>
    <definedName name="SCOPE_FLOAD">#REF!,P1_SCOPE_FLOAD</definedName>
    <definedName name="SCOPE_FORM46_EE1">#REF!</definedName>
    <definedName name="SCOPE_FORM46_EE1_ZAG_KOD">[6]Заголовок!#REF!</definedName>
    <definedName name="SCOPE_FRML">#REF!,#REF!,P1_SCOPE_FRML</definedName>
    <definedName name="SCOPE_FUEL_ET">#REF!</definedName>
    <definedName name="scope_ld">#REF!</definedName>
    <definedName name="SCOPE_LOAD">#REF!</definedName>
    <definedName name="SCOPE_LOAD_FUEL">#REF!</definedName>
    <definedName name="SCOPE_LOAD1">#REF!</definedName>
    <definedName name="SCOPE_LOAD2">'[7]Стоимость ЭЭ'!$G$111:$AN$113,'[7]Стоимость ЭЭ'!$G$93:$AN$95,'[7]Стоимость ЭЭ'!$G$51:$AN$53</definedName>
    <definedName name="SCOPE_MO">[8]Справочники!$K$6:$K$742,[8]Справочники!#REF!</definedName>
    <definedName name="SCOPE_MUPS">[8]Свод!#REF!,[8]Свод!#REF!</definedName>
    <definedName name="SCOPE_MUPS_NAMES">[8]Свод!#REF!,[8]Свод!#REF!</definedName>
    <definedName name="SCOPE_NALOG">[9]Справочники!$R$3:$R$4</definedName>
    <definedName name="SCOPE_ORE">#REF!</definedName>
    <definedName name="SCOPE_OUTD">[3]FST5!$G$23:$G$30,[3]FST5!$G$32:$G$35,[3]FST5!$G$37,[3]FST5!$G$39:$G$45,[3]FST5!$G$47,[3]FST5!$G$49,[3]FST5!$G$5:$G$21</definedName>
    <definedName name="SCOPE_PER_PRT">P5_SCOPE_PER_PRT,P6_SCOPE_PER_PRT,P7_SCOPE_PER_PRT,P8_SCOPE_PER_PRT</definedName>
    <definedName name="SCOPE_PRD">#REF!</definedName>
    <definedName name="SCOPE_PRD_ET">#REF!</definedName>
    <definedName name="SCOPE_PRD_ET2">#REF!</definedName>
    <definedName name="SCOPE_PRT">#REF!,#REF!,#REF!,#REF!,#REF!,#REF!</definedName>
    <definedName name="SCOPE_PRZ">#REF!</definedName>
    <definedName name="SCOPE_PRZ_ET">#REF!</definedName>
    <definedName name="SCOPE_PRZ_ET2">#REF!</definedName>
    <definedName name="SCOPE_REGIONS">#REF!</definedName>
    <definedName name="SCOPE_REGLD">#REF!</definedName>
    <definedName name="SCOPE_RG">#REF!</definedName>
    <definedName name="SCOPE_SBTLD">#REF!</definedName>
    <definedName name="SCOPE_SETLD">#REF!</definedName>
    <definedName name="SCOPE_SPR_PRT">[4]Справочники!$D$21:$J$22,[4]Справочники!$E$13:$I$14,[4]Справочники!$F$27:$H$28</definedName>
    <definedName name="SCOPE_SS">#REF!,#REF!,#REF!,#REF!,#REF!,#REF!</definedName>
    <definedName name="SCOPE_SS2">#REF!</definedName>
    <definedName name="SCOPE_SV_LD1">[4]свод!$E$104:$M$104,[4]свод!$E$106:$M$117,[4]свод!$E$120:$M$121,[4]свод!$E$123:$M$127,[4]свод!$E$10:$M$68,P1_SCOPE_SV_LD1</definedName>
    <definedName name="SCOPE_SV_PRT">P1_SCOPE_SV_PRT,P2_SCOPE_SV_PRT,P3_SCOPE_SV_PRT</definedName>
    <definedName name="SCOPE_SVOD">[6]Свод!#REF!,[6]Свод!#REF!</definedName>
    <definedName name="SCOPE_TP">[3]FST5!$L$12:$L$23,[3]FST5!$L$5:$L$8</definedName>
    <definedName name="SET_ET">#REF!</definedName>
    <definedName name="SET_PROT">#REF!,#REF!,#REF!,#REF!,#REF!,P1_SET_PROT</definedName>
    <definedName name="SET_PRT">#REF!,#REF!,#REF!,#REF!,P1_SET_PRT</definedName>
    <definedName name="SETcom">#REF!</definedName>
    <definedName name="Sheet2?prefix?">"H"</definedName>
    <definedName name="SPR_GES_ET">#REF!</definedName>
    <definedName name="SPR_GRES_ET">#REF!</definedName>
    <definedName name="SPR_OTH_ET">#REF!</definedName>
    <definedName name="SPR_PROT">#REF!,#REF!</definedName>
    <definedName name="SPR_TES_ET">#REF!</definedName>
    <definedName name="SPRAV_PROT">[8]Справочники!$E$6,[8]Справочники!$D$11:$D$902,[8]Справочники!$E$3</definedName>
    <definedName name="sq">#REF!</definedName>
    <definedName name="T2.1?Protection">P6_T2.1?Protection</definedName>
    <definedName name="T2?Protection">P1_T2?Protection,P2_T2?Protection</definedName>
    <definedName name="T2_DiapProt">P1_T2_DiapProt,P2_T2_DiapProt</definedName>
    <definedName name="Table">#REF!</definedName>
    <definedName name="TARGET">[6]TEHSHEET!$I$42:$I$45</definedName>
    <definedName name="TEMP">#REF!,#REF!</definedName>
    <definedName name="TES">#REF!</definedName>
    <definedName name="TES_DATA">#REF!</definedName>
    <definedName name="TES_LIST">#REF!</definedName>
    <definedName name="TTT">#REF!</definedName>
    <definedName name="VDOC">#REF!</definedName>
    <definedName name="ZERO">#REF!</definedName>
    <definedName name="БС">[10]Справочники!$A$4:$A$6</definedName>
    <definedName name="ВТОП">#REF!</definedName>
    <definedName name="ДРУГОЕ">[11]Справочники!$A$26:$A$28</definedName>
    <definedName name="Лист1?prefix?">"T1"</definedName>
    <definedName name="Лист10?prefix?">"T4.5"</definedName>
    <definedName name="Лист11?prefix?">"T4.6"</definedName>
    <definedName name="Лист12?prefix?">"T4.7"</definedName>
    <definedName name="Лист13?prefix?">"T4.8"</definedName>
    <definedName name="Лист14?prefix?">"T4.9"</definedName>
    <definedName name="Лист15?prefix?">"T4.10"</definedName>
    <definedName name="Лист16?prefix?">"T4.11"</definedName>
    <definedName name="Лист17?prefix?">"T4.12"</definedName>
    <definedName name="Лист2?prefix?">"T2"</definedName>
    <definedName name="Лист3?prefix?">"T3"</definedName>
    <definedName name="Лист4?prefix?">"T2.1"</definedName>
    <definedName name="Лист5?prefix?">"T4"</definedName>
    <definedName name="Лист6?prefix?">"T2.2"</definedName>
    <definedName name="Лист7?prefix?">"T4.2"</definedName>
    <definedName name="Лист8?prefix?">"T4.3"</definedName>
    <definedName name="Лист9?prefix?">"T5"</definedName>
    <definedName name="МР">#REF!</definedName>
    <definedName name="НСРФ">#REF!</definedName>
    <definedName name="НСРФ2">#REF!</definedName>
    <definedName name="_xlnm.Print_Area" localSheetId="0">'приложение 7.1 '!$A$1:$Z$44</definedName>
    <definedName name="ОРГ">#REF!</definedName>
    <definedName name="ОРГАНИЗАЦИЯ">#REF!</definedName>
    <definedName name="ПЭ">[11]Справочники!$A$10:$A$12</definedName>
    <definedName name="РГК">[11]Справочники!$A$4:$A$4</definedName>
    <definedName name="УГОЛЬ">[11]Справочники!$A$19:$A$21</definedName>
  </definedNames>
  <calcPr calcId="144525"/>
</workbook>
</file>

<file path=xl/calcChain.xml><?xml version="1.0" encoding="utf-8"?>
<calcChain xmlns="http://schemas.openxmlformats.org/spreadsheetml/2006/main">
  <c r="E24" i="4" l="1"/>
  <c r="E19" i="4" s="1"/>
  <c r="D24" i="4"/>
  <c r="F19" i="4"/>
  <c r="G19" i="4"/>
  <c r="H19" i="4"/>
  <c r="I19" i="4"/>
  <c r="J19" i="4"/>
  <c r="K19" i="4"/>
  <c r="L19" i="4"/>
  <c r="N19" i="4"/>
  <c r="O19" i="4"/>
  <c r="P19" i="4"/>
  <c r="Q19" i="4"/>
  <c r="R19" i="4"/>
  <c r="S19" i="4"/>
  <c r="T19" i="4"/>
  <c r="D19" i="4"/>
  <c r="D32" i="4" l="1"/>
  <c r="E32" i="4"/>
  <c r="D31" i="4"/>
  <c r="E31" i="4"/>
  <c r="D26" i="4"/>
  <c r="D27" i="4"/>
  <c r="D23" i="4"/>
  <c r="E27" i="4"/>
  <c r="E26" i="4"/>
  <c r="E23" i="4"/>
  <c r="E21" i="4"/>
  <c r="M32" i="4"/>
  <c r="M27" i="4"/>
  <c r="H23" i="4"/>
  <c r="P23" i="4" s="1"/>
  <c r="H30" i="4"/>
  <c r="P30" i="4" s="1"/>
  <c r="D28" i="4" l="1"/>
  <c r="D25" i="4"/>
  <c r="D21" i="4"/>
  <c r="S21" i="4" l="1"/>
  <c r="P21" i="4"/>
  <c r="M30" i="4" l="1"/>
  <c r="M31" i="4"/>
  <c r="M29" i="4"/>
  <c r="S23" i="4" l="1"/>
  <c r="S24" i="4"/>
  <c r="S25" i="4"/>
  <c r="S26" i="4"/>
  <c r="S27" i="4"/>
  <c r="S29" i="4"/>
  <c r="S30" i="4"/>
  <c r="S31" i="4"/>
  <c r="S32" i="4"/>
  <c r="O28" i="4"/>
  <c r="O22" i="4"/>
  <c r="K28" i="4"/>
  <c r="I28" i="4"/>
  <c r="P28" i="4"/>
  <c r="P22" i="4"/>
  <c r="P20" i="4"/>
  <c r="F32" i="4"/>
  <c r="E25" i="4" l="1"/>
  <c r="M21" i="4"/>
  <c r="M23" i="4"/>
  <c r="M24" i="4"/>
  <c r="M19" i="4" s="1"/>
  <c r="M26" i="4"/>
  <c r="T32" i="4" l="1"/>
  <c r="R32" i="4"/>
  <c r="Q32" i="4"/>
  <c r="T31" i="4"/>
  <c r="R31" i="4"/>
  <c r="F31" i="4"/>
  <c r="Q31" i="4" s="1"/>
  <c r="T30" i="4"/>
  <c r="R30" i="4"/>
  <c r="F30" i="4"/>
  <c r="Q30" i="4" s="1"/>
  <c r="T29" i="4"/>
  <c r="R29" i="4"/>
  <c r="M28" i="4"/>
  <c r="F29" i="4"/>
  <c r="N28" i="4"/>
  <c r="L28" i="4"/>
  <c r="J28" i="4"/>
  <c r="H28" i="4"/>
  <c r="G28" i="4"/>
  <c r="F28" i="4"/>
  <c r="E28" i="4"/>
  <c r="T27" i="4"/>
  <c r="R27" i="4"/>
  <c r="F27" i="4"/>
  <c r="Q27" i="4" s="1"/>
  <c r="T26" i="4"/>
  <c r="R26" i="4"/>
  <c r="F26" i="4"/>
  <c r="Q26" i="4" s="1"/>
  <c r="T25" i="4"/>
  <c r="R25" i="4"/>
  <c r="M25" i="4"/>
  <c r="F25" i="4"/>
  <c r="Q25" i="4" s="1"/>
  <c r="T24" i="4"/>
  <c r="R24" i="4"/>
  <c r="F24" i="4"/>
  <c r="Q24" i="4" s="1"/>
  <c r="T23" i="4"/>
  <c r="R23" i="4"/>
  <c r="R22" i="4" s="1"/>
  <c r="F23" i="4"/>
  <c r="N22" i="4"/>
  <c r="L22" i="4"/>
  <c r="K22" i="4"/>
  <c r="J22" i="4"/>
  <c r="I22" i="4"/>
  <c r="H22" i="4"/>
  <c r="G22" i="4"/>
  <c r="E22" i="4"/>
  <c r="D22" i="4"/>
  <c r="T21" i="4"/>
  <c r="R21" i="4"/>
  <c r="F21" i="4"/>
  <c r="O21" i="4" s="1"/>
  <c r="R20" i="4"/>
  <c r="P18" i="4"/>
  <c r="P17" i="4" s="1"/>
  <c r="N20" i="4"/>
  <c r="N18" i="4" s="1"/>
  <c r="N17" i="4" s="1"/>
  <c r="L20" i="4"/>
  <c r="L18" i="4" s="1"/>
  <c r="L17" i="4" s="1"/>
  <c r="K20" i="4"/>
  <c r="J20" i="4"/>
  <c r="I20" i="4"/>
  <c r="H20" i="4"/>
  <c r="G20" i="4"/>
  <c r="E20" i="4"/>
  <c r="E18" i="4" s="1"/>
  <c r="E17" i="4" s="1"/>
  <c r="D20" i="4"/>
  <c r="S28" i="4" l="1"/>
  <c r="I18" i="4"/>
  <c r="I17" i="4" s="1"/>
  <c r="M22" i="4"/>
  <c r="S22" i="4"/>
  <c r="T22" i="4" s="1"/>
  <c r="R28" i="4"/>
  <c r="O20" i="4"/>
  <c r="O18" i="4" s="1"/>
  <c r="O17" i="4" s="1"/>
  <c r="D18" i="4"/>
  <c r="D17" i="4" s="1"/>
  <c r="F22" i="4"/>
  <c r="R18" i="4"/>
  <c r="R17" i="4" s="1"/>
  <c r="T20" i="4"/>
  <c r="K18" i="4"/>
  <c r="K17" i="4" s="1"/>
  <c r="G18" i="4"/>
  <c r="G17" i="4" s="1"/>
  <c r="J18" i="4"/>
  <c r="J17" i="4" s="1"/>
  <c r="M20" i="4"/>
  <c r="M18" i="4" s="1"/>
  <c r="M17" i="4" s="1"/>
  <c r="S20" i="4"/>
  <c r="S18" i="4" s="1"/>
  <c r="S17" i="4" s="1"/>
  <c r="T28" i="4"/>
  <c r="H18" i="4"/>
  <c r="H17" i="4" s="1"/>
  <c r="Q23" i="4"/>
  <c r="Q22" i="4" s="1"/>
  <c r="Q21" i="4"/>
  <c r="Q20" i="4" s="1"/>
  <c r="Q29" i="4"/>
  <c r="Q28" i="4" s="1"/>
  <c r="F20" i="4"/>
  <c r="T18" i="4" l="1"/>
  <c r="T17" i="4" s="1"/>
  <c r="Q18" i="4"/>
  <c r="Q17" i="4" s="1"/>
  <c r="F18" i="4"/>
  <c r="F17" i="4" s="1"/>
</calcChain>
</file>

<file path=xl/sharedStrings.xml><?xml version="1.0" encoding="utf-8"?>
<sst xmlns="http://schemas.openxmlformats.org/spreadsheetml/2006/main" count="137" uniqueCount="80">
  <si>
    <t>Приложение  № 7.1</t>
  </si>
  <si>
    <t>к приказу Минэнерго России</t>
  </si>
  <si>
    <t>от «24»марта 2010 г. №114</t>
  </si>
  <si>
    <t>Отчет об исполнении инвестиционной программы, млн. рублей с НДС(представляется ежеквартально)</t>
  </si>
  <si>
    <t>Утверждаю</t>
  </si>
  <si>
    <t>Открытое акционерное общество "Кинешемская городская электросеть"</t>
  </si>
  <si>
    <t xml:space="preserve">Генеральный директор </t>
  </si>
  <si>
    <t>________________________С.Л.Сироткин</t>
  </si>
  <si>
    <t>М.П.</t>
  </si>
  <si>
    <t>№№</t>
  </si>
  <si>
    <t>Наименование объекта</t>
  </si>
  <si>
    <t xml:space="preserve">Остаток стоимости на начало года * </t>
  </si>
  <si>
    <t>Освоено 
(закрыто актами 
выполненных работ)
млн.рублей</t>
  </si>
  <si>
    <t>Введено(оформлено актами ввода в эксплуатацию)
млн.рублей</t>
  </si>
  <si>
    <t>Осталось профинансировать по результатам отчетного периода *</t>
  </si>
  <si>
    <t>Отклонение ***</t>
  </si>
  <si>
    <t>Причины отклонений</t>
  </si>
  <si>
    <t>всего</t>
  </si>
  <si>
    <t>1 кв</t>
  </si>
  <si>
    <t>2 кв</t>
  </si>
  <si>
    <t>3 кв</t>
  </si>
  <si>
    <t>4 кв</t>
  </si>
  <si>
    <t>%</t>
  </si>
  <si>
    <t>в том числе за счет</t>
  </si>
  <si>
    <t>план**</t>
  </si>
  <si>
    <t>факт***</t>
  </si>
  <si>
    <t>план</t>
  </si>
  <si>
    <t>факт</t>
  </si>
  <si>
    <t>всего с начала года</t>
  </si>
  <si>
    <t>за отчетный 
квартал</t>
  </si>
  <si>
    <t>за отчетный квартал</t>
  </si>
  <si>
    <t>уточнения стоимости по результатам утвержденной ПСД</t>
  </si>
  <si>
    <t>уточнения стоимости по результатм закупочных процедур</t>
  </si>
  <si>
    <t xml:space="preserve">ВСЕГО, </t>
  </si>
  <si>
    <t>Техническое перевооружение и реконструкция</t>
  </si>
  <si>
    <t>1.1.</t>
  </si>
  <si>
    <t>Энергосбережение и повышение энергетической эффективности</t>
  </si>
  <si>
    <t>1.1.1.</t>
  </si>
  <si>
    <t>Реконструкция  действующей подстанции 35/6 кВ "Городская"</t>
  </si>
  <si>
    <t>1.1.2.</t>
  </si>
  <si>
    <t>Реконструкция воздушных линий электропередачи</t>
  </si>
  <si>
    <t>1.1.2.1.</t>
  </si>
  <si>
    <t>Реконструкция ВЛ 0,4 кВ</t>
  </si>
  <si>
    <t>1.1.3.</t>
  </si>
  <si>
    <t>1.2.</t>
  </si>
  <si>
    <t xml:space="preserve">Создание систем телемеханики  и связи </t>
  </si>
  <si>
    <t>1.3.</t>
  </si>
  <si>
    <t>Приобретение спецтехники взамен изношенной</t>
  </si>
  <si>
    <t>2.</t>
  </si>
  <si>
    <t>Новое строительство</t>
  </si>
  <si>
    <t>2.1.</t>
  </si>
  <si>
    <t>Строительство линий электропередачи в целях технологического присоединения заявителей</t>
  </si>
  <si>
    <t>2.2.</t>
  </si>
  <si>
    <t>Реконструкция линий  в целях технологического присоединения</t>
  </si>
  <si>
    <t>2.3.</t>
  </si>
  <si>
    <t>3.</t>
  </si>
  <si>
    <t>Приобретение основных средств</t>
  </si>
  <si>
    <t>* - в ценах отчетного года</t>
  </si>
  <si>
    <t>** - план, согласно утвержденной инвестиционной программе</t>
  </si>
  <si>
    <t>*** - накопленным итогом за год</t>
  </si>
  <si>
    <t>Примечание: для сетевых объектов с разделением объектов на ПС, ВЛ и КЛ</t>
  </si>
  <si>
    <t>Начальник ПТО</t>
  </si>
  <si>
    <t>Пахалуев А.И.</t>
  </si>
  <si>
    <t>Экономист</t>
  </si>
  <si>
    <t>Софронова О.А.</t>
  </si>
  <si>
    <t>млн.руб.</t>
  </si>
  <si>
    <t>реконструкция 3-й очереди п/ст 35/6 кВ -ретрофит ячеек 6кВ с заменой масляных выключателей на вакуумные выключатели</t>
  </si>
  <si>
    <t>нд</t>
  </si>
  <si>
    <t>Кудрявцев В.В.</t>
  </si>
  <si>
    <t>«15 » мая  2020 года</t>
  </si>
  <si>
    <t>Строительство КТП</t>
  </si>
  <si>
    <t>Объем финансирования
 [отчетный год] 2020</t>
  </si>
  <si>
    <t>Работы по установке узлов учета (выполнение 522ФЗ) с учетом внедрения АСКУЭ</t>
  </si>
  <si>
    <t>1.2.1.</t>
  </si>
  <si>
    <t>1.1.1.1</t>
  </si>
  <si>
    <t>Реконструкция крыши производственного здания</t>
  </si>
  <si>
    <t>ОАО "Кинешемская ГЭС "</t>
  </si>
  <si>
    <t>И.о. генерального директора</t>
  </si>
  <si>
    <t>В.В. Кудрявцев</t>
  </si>
  <si>
    <t>Главный инженер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</si>
</sst>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_р_._-;\-* #,##0_р_._-;_-* &quot;-&quot;_р_._-;_-@_-"/>
    <numFmt numFmtId="43" formatCode="_-* #,##0.00_р_._-;\-* #,##0.00_р_._-;_-* &quot;-&quot;??_р_._-;_-@_-"/>
    <numFmt numFmtId="164" formatCode="0.0000"/>
    <numFmt numFmtId="165" formatCode="0.000"/>
    <numFmt numFmtId="166" formatCode="0.0"/>
    <numFmt numFmtId="167" formatCode="&quot;$&quot;#,##0_);[Red]\(&quot;$&quot;#,##0\)"/>
    <numFmt numFmtId="168" formatCode="General_)"/>
  </numFmts>
  <fonts count="30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MS Sans Serif"/>
      <family val="2"/>
      <charset val="204"/>
    </font>
    <font>
      <sz val="9"/>
      <name val="Tahoma"/>
      <family val="2"/>
      <charset val="204"/>
    </font>
    <font>
      <sz val="8"/>
      <name val="Helv"/>
      <charset val="204"/>
    </font>
    <font>
      <sz val="8"/>
      <name val="Helv"/>
    </font>
    <font>
      <sz val="10"/>
      <name val="Arial Cyr"/>
      <family val="2"/>
      <charset val="204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name val="Helv"/>
    </font>
    <font>
      <sz val="10"/>
      <name val="NTHarmonica"/>
    </font>
    <font>
      <i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4"/>
      <color theme="0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4">
    <xf numFmtId="0" fontId="0" fillId="0" borderId="0"/>
    <xf numFmtId="0" fontId="1" fillId="0" borderId="0"/>
    <xf numFmtId="0" fontId="1" fillId="0" borderId="0"/>
    <xf numFmtId="0" fontId="12" fillId="0" borderId="0"/>
    <xf numFmtId="167" fontId="13" fillId="0" borderId="0" applyFont="0" applyFill="0" applyBorder="0" applyAlignment="0" applyProtection="0"/>
    <xf numFmtId="49" fontId="14" fillId="0" borderId="0" applyBorder="0">
      <alignment vertical="top"/>
    </xf>
    <xf numFmtId="0" fontId="15" fillId="0" borderId="0"/>
    <xf numFmtId="0" fontId="16" fillId="0" borderId="0" applyNumberFormat="0">
      <alignment horizontal="left"/>
    </xf>
    <xf numFmtId="168" fontId="17" fillId="0" borderId="16">
      <protection locked="0"/>
    </xf>
    <xf numFmtId="0" fontId="18" fillId="0" borderId="0" applyBorder="0">
      <alignment horizontal="center" vertical="center" wrapText="1"/>
    </xf>
    <xf numFmtId="0" fontId="19" fillId="0" borderId="17" applyBorder="0">
      <alignment horizontal="center" vertical="center" wrapText="1"/>
    </xf>
    <xf numFmtId="168" fontId="20" fillId="4" borderId="16"/>
    <xf numFmtId="4" fontId="14" fillId="5" borderId="8" applyBorder="0">
      <alignment horizontal="right"/>
    </xf>
    <xf numFmtId="0" fontId="21" fillId="6" borderId="0" applyFill="0">
      <alignment wrapText="1"/>
    </xf>
    <xf numFmtId="0" fontId="22" fillId="0" borderId="0">
      <alignment horizontal="center" vertical="top" wrapText="1"/>
    </xf>
    <xf numFmtId="0" fontId="23" fillId="0" borderId="0">
      <alignment horizontal="centerContinuous" vertical="center" wrapText="1"/>
    </xf>
    <xf numFmtId="0" fontId="2" fillId="0" borderId="0"/>
    <xf numFmtId="0" fontId="24" fillId="0" borderId="0"/>
    <xf numFmtId="49" fontId="21" fillId="0" borderId="0">
      <alignment horizontal="center"/>
    </xf>
    <xf numFmtId="41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" fontId="14" fillId="6" borderId="0" applyBorder="0">
      <alignment horizontal="right"/>
    </xf>
    <xf numFmtId="4" fontId="14" fillId="7" borderId="2" applyBorder="0">
      <alignment horizontal="right"/>
    </xf>
    <xf numFmtId="4" fontId="14" fillId="6" borderId="8" applyFont="0" applyBorder="0">
      <alignment horizontal="right"/>
    </xf>
  </cellStyleXfs>
  <cellXfs count="118">
    <xf numFmtId="0" fontId="0" fillId="0" borderId="0" xfId="0"/>
    <xf numFmtId="0" fontId="2" fillId="2" borderId="0" xfId="1" applyFont="1" applyFill="1"/>
    <xf numFmtId="0" fontId="2" fillId="2" borderId="0" xfId="1" applyFont="1" applyFill="1" applyAlignment="1">
      <alignment vertical="justify" wrapText="1"/>
    </xf>
    <xf numFmtId="0" fontId="2" fillId="2" borderId="0" xfId="1" applyFont="1" applyFill="1" applyAlignment="1">
      <alignment horizontal="center" vertical="center"/>
    </xf>
    <xf numFmtId="0" fontId="3" fillId="2" borderId="0" xfId="1" applyFont="1" applyFill="1"/>
    <xf numFmtId="0" fontId="3" fillId="2" borderId="0" xfId="1" applyFont="1" applyFill="1" applyAlignment="1">
      <alignment horizontal="right"/>
    </xf>
    <xf numFmtId="0" fontId="2" fillId="0" borderId="0" xfId="1" applyFont="1"/>
    <xf numFmtId="0" fontId="3" fillId="2" borderId="0" xfId="2" applyFont="1" applyFill="1" applyAlignment="1">
      <alignment horizontal="right"/>
    </xf>
    <xf numFmtId="0" fontId="4" fillId="2" borderId="0" xfId="1" applyFont="1" applyFill="1" applyAlignment="1">
      <alignment vertical="justify" wrapText="1"/>
    </xf>
    <xf numFmtId="0" fontId="5" fillId="2" borderId="0" xfId="1" applyFont="1" applyFill="1" applyAlignment="1"/>
    <xf numFmtId="0" fontId="5" fillId="2" borderId="0" xfId="1" applyFont="1" applyFill="1" applyAlignment="1">
      <alignment horizontal="center"/>
    </xf>
    <xf numFmtId="0" fontId="4" fillId="2" borderId="0" xfId="1" applyFont="1" applyFill="1" applyAlignment="1"/>
    <xf numFmtId="0" fontId="6" fillId="2" borderId="0" xfId="1" applyFont="1" applyFill="1" applyAlignment="1"/>
    <xf numFmtId="0" fontId="7" fillId="2" borderId="0" xfId="1" applyFont="1" applyFill="1"/>
    <xf numFmtId="2" fontId="6" fillId="2" borderId="0" xfId="1" applyNumberFormat="1" applyFont="1" applyFill="1" applyAlignment="1">
      <alignment horizontal="right" vertical="top"/>
    </xf>
    <xf numFmtId="0" fontId="4" fillId="2" borderId="0" xfId="1" applyFont="1" applyFill="1"/>
    <xf numFmtId="0" fontId="3" fillId="2" borderId="1" xfId="1" applyFont="1" applyFill="1" applyBorder="1" applyAlignment="1">
      <alignment horizontal="right"/>
    </xf>
    <xf numFmtId="0" fontId="2" fillId="2" borderId="0" xfId="1" applyFont="1" applyFill="1" applyAlignment="1">
      <alignment horizontal="right"/>
    </xf>
    <xf numFmtId="0" fontId="4" fillId="2" borderId="8" xfId="1" applyFont="1" applyFill="1" applyBorder="1" applyAlignment="1">
      <alignment horizontal="center" vertical="center" wrapText="1"/>
    </xf>
    <xf numFmtId="0" fontId="4" fillId="3" borderId="8" xfId="1" applyFont="1" applyFill="1" applyBorder="1" applyAlignment="1">
      <alignment horizontal="center" vertical="center" wrapText="1"/>
    </xf>
    <xf numFmtId="0" fontId="4" fillId="2" borderId="7" xfId="2" applyFont="1" applyFill="1" applyBorder="1" applyAlignment="1">
      <alignment horizontal="center" vertical="center" wrapText="1"/>
    </xf>
    <xf numFmtId="0" fontId="4" fillId="2" borderId="8" xfId="2" applyFont="1" applyFill="1" applyBorder="1" applyAlignment="1">
      <alignment horizontal="center" vertical="justify" wrapText="1"/>
    </xf>
    <xf numFmtId="164" fontId="4" fillId="2" borderId="8" xfId="2" applyNumberFormat="1" applyFont="1" applyFill="1" applyBorder="1" applyAlignment="1">
      <alignment horizontal="center" vertical="center" wrapText="1"/>
    </xf>
    <xf numFmtId="165" fontId="4" fillId="2" borderId="8" xfId="2" applyNumberFormat="1" applyFont="1" applyFill="1" applyBorder="1" applyAlignment="1">
      <alignment horizontal="center" vertical="center" wrapText="1"/>
    </xf>
    <xf numFmtId="165" fontId="4" fillId="3" borderId="12" xfId="1" applyNumberFormat="1" applyFont="1" applyFill="1" applyBorder="1" applyAlignment="1">
      <alignment horizontal="center" vertical="center" wrapText="1"/>
    </xf>
    <xf numFmtId="165" fontId="4" fillId="3" borderId="8" xfId="2" applyNumberFormat="1" applyFont="1" applyFill="1" applyBorder="1" applyAlignment="1">
      <alignment horizontal="center" vertical="center" wrapText="1"/>
    </xf>
    <xf numFmtId="166" fontId="4" fillId="2" borderId="8" xfId="2" applyNumberFormat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 wrapText="1"/>
    </xf>
    <xf numFmtId="16" fontId="4" fillId="2" borderId="7" xfId="2" applyNumberFormat="1" applyFont="1" applyFill="1" applyBorder="1" applyAlignment="1">
      <alignment horizontal="center" vertical="center" wrapText="1"/>
    </xf>
    <xf numFmtId="0" fontId="4" fillId="2" borderId="8" xfId="2" applyFont="1" applyFill="1" applyBorder="1" applyAlignment="1">
      <alignment horizontal="center" vertical="center" wrapText="1"/>
    </xf>
    <xf numFmtId="0" fontId="2" fillId="2" borderId="7" xfId="2" applyFont="1" applyFill="1" applyBorder="1" applyAlignment="1">
      <alignment horizontal="center" vertical="center" wrapText="1"/>
    </xf>
    <xf numFmtId="0" fontId="2" fillId="2" borderId="8" xfId="2" applyFont="1" applyFill="1" applyBorder="1" applyAlignment="1">
      <alignment horizontal="left" vertical="center" wrapText="1"/>
    </xf>
    <xf numFmtId="165" fontId="2" fillId="2" borderId="8" xfId="2" applyNumberFormat="1" applyFont="1" applyFill="1" applyBorder="1" applyAlignment="1">
      <alignment horizontal="center" vertical="center" wrapText="1"/>
    </xf>
    <xf numFmtId="165" fontId="2" fillId="3" borderId="12" xfId="1" applyNumberFormat="1" applyFont="1" applyFill="1" applyBorder="1" applyAlignment="1">
      <alignment horizontal="center" vertical="center" wrapText="1"/>
    </xf>
    <xf numFmtId="165" fontId="2" fillId="3" borderId="8" xfId="2" applyNumberFormat="1" applyFont="1" applyFill="1" applyBorder="1" applyAlignment="1">
      <alignment horizontal="center" vertical="center" wrapText="1"/>
    </xf>
    <xf numFmtId="165" fontId="2" fillId="2" borderId="8" xfId="1" applyNumberFormat="1" applyFont="1" applyFill="1" applyBorder="1" applyAlignment="1">
      <alignment horizontal="center" vertical="center" wrapText="1"/>
    </xf>
    <xf numFmtId="0" fontId="8" fillId="2" borderId="7" xfId="2" applyFont="1" applyFill="1" applyBorder="1" applyAlignment="1">
      <alignment horizontal="center" vertical="center" wrapText="1"/>
    </xf>
    <xf numFmtId="0" fontId="8" fillId="2" borderId="8" xfId="2" applyFont="1" applyFill="1" applyBorder="1" applyAlignment="1">
      <alignment horizontal="left" vertical="center" wrapText="1"/>
    </xf>
    <xf numFmtId="0" fontId="8" fillId="2" borderId="8" xfId="1" applyFont="1" applyFill="1" applyBorder="1" applyAlignment="1">
      <alignment horizontal="center" vertical="center" wrapText="1"/>
    </xf>
    <xf numFmtId="165" fontId="2" fillId="3" borderId="8" xfId="1" applyNumberFormat="1" applyFont="1" applyFill="1" applyBorder="1" applyAlignment="1">
      <alignment horizontal="center" vertical="center" wrapText="1"/>
    </xf>
    <xf numFmtId="0" fontId="2" fillId="2" borderId="8" xfId="1" applyFont="1" applyFill="1" applyBorder="1" applyAlignment="1">
      <alignment horizontal="center" vertical="center" wrapText="1"/>
    </xf>
    <xf numFmtId="164" fontId="4" fillId="2" borderId="8" xfId="1" applyNumberFormat="1" applyFont="1" applyFill="1" applyBorder="1" applyAlignment="1">
      <alignment horizontal="center" vertical="center" wrapText="1"/>
    </xf>
    <xf numFmtId="0" fontId="9" fillId="2" borderId="8" xfId="2" applyFont="1" applyFill="1" applyBorder="1" applyAlignment="1">
      <alignment horizontal="left" vertical="center" wrapText="1"/>
    </xf>
    <xf numFmtId="0" fontId="10" fillId="2" borderId="8" xfId="2" applyFont="1" applyFill="1" applyBorder="1" applyAlignment="1">
      <alignment horizontal="left" vertical="center" wrapText="1"/>
    </xf>
    <xf numFmtId="0" fontId="11" fillId="2" borderId="11" xfId="1" applyFont="1" applyFill="1" applyBorder="1" applyAlignment="1">
      <alignment horizontal="center" vertical="center" wrapText="1"/>
    </xf>
    <xf numFmtId="0" fontId="2" fillId="2" borderId="8" xfId="3" applyFont="1" applyFill="1" applyBorder="1" applyAlignment="1">
      <alignment horizontal="left" vertical="center" wrapText="1"/>
    </xf>
    <xf numFmtId="0" fontId="4" fillId="2" borderId="8" xfId="2" applyFont="1" applyFill="1" applyBorder="1" applyAlignment="1">
      <alignment horizontal="left" vertical="center" wrapText="1"/>
    </xf>
    <xf numFmtId="165" fontId="4" fillId="2" borderId="11" xfId="2" applyNumberFormat="1" applyFont="1" applyFill="1" applyBorder="1" applyAlignment="1">
      <alignment horizontal="center" vertical="center" wrapText="1"/>
    </xf>
    <xf numFmtId="16" fontId="4" fillId="2" borderId="13" xfId="2" applyNumberFormat="1" applyFont="1" applyFill="1" applyBorder="1" applyAlignment="1">
      <alignment horizontal="center" vertical="center" wrapText="1"/>
    </xf>
    <xf numFmtId="0" fontId="4" fillId="2" borderId="14" xfId="2" applyFont="1" applyFill="1" applyBorder="1" applyAlignment="1">
      <alignment horizontal="left" vertical="center" wrapText="1"/>
    </xf>
    <xf numFmtId="0" fontId="4" fillId="2" borderId="14" xfId="1" applyFont="1" applyFill="1" applyBorder="1" applyAlignment="1">
      <alignment horizontal="center" vertical="center" wrapText="1"/>
    </xf>
    <xf numFmtId="165" fontId="4" fillId="2" borderId="14" xfId="2" applyNumberFormat="1" applyFont="1" applyFill="1" applyBorder="1" applyAlignment="1">
      <alignment horizontal="center" vertical="center" wrapText="1"/>
    </xf>
    <xf numFmtId="165" fontId="4" fillId="3" borderId="14" xfId="1" applyNumberFormat="1" applyFont="1" applyFill="1" applyBorder="1" applyAlignment="1">
      <alignment horizontal="center" vertical="center" wrapText="1"/>
    </xf>
    <xf numFmtId="165" fontId="4" fillId="2" borderId="14" xfId="1" applyNumberFormat="1" applyFont="1" applyFill="1" applyBorder="1" applyAlignment="1">
      <alignment horizontal="center" vertical="center" wrapText="1"/>
    </xf>
    <xf numFmtId="166" fontId="4" fillId="2" borderId="14" xfId="2" applyNumberFormat="1" applyFont="1" applyFill="1" applyBorder="1" applyAlignment="1">
      <alignment horizontal="center" vertical="center" wrapText="1"/>
    </xf>
    <xf numFmtId="164" fontId="4" fillId="2" borderId="14" xfId="1" applyNumberFormat="1" applyFont="1" applyFill="1" applyBorder="1" applyAlignment="1">
      <alignment horizontal="center" vertical="center" wrapText="1"/>
    </xf>
    <xf numFmtId="0" fontId="11" fillId="2" borderId="15" xfId="1" applyFont="1" applyFill="1" applyBorder="1" applyAlignment="1">
      <alignment horizontal="center" vertical="center" wrapText="1"/>
    </xf>
    <xf numFmtId="0" fontId="4" fillId="0" borderId="0" xfId="1" applyFont="1"/>
    <xf numFmtId="0" fontId="2" fillId="2" borderId="0" xfId="1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horizontal="center" vertical="justify" wrapText="1"/>
    </xf>
    <xf numFmtId="0" fontId="4" fillId="2" borderId="0" xfId="1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horizontal="left" vertical="justify" wrapText="1"/>
    </xf>
    <xf numFmtId="0" fontId="2" fillId="2" borderId="0" xfId="1" applyFont="1" applyFill="1" applyBorder="1" applyAlignment="1">
      <alignment vertical="justify" wrapText="1"/>
    </xf>
    <xf numFmtId="0" fontId="2" fillId="2" borderId="0" xfId="1" applyFont="1" applyFill="1" applyBorder="1" applyAlignment="1">
      <alignment horizontal="left" vertical="center"/>
    </xf>
    <xf numFmtId="1" fontId="4" fillId="2" borderId="0" xfId="1" applyNumberFormat="1" applyFont="1" applyFill="1" applyAlignment="1">
      <alignment horizontal="left" vertical="top"/>
    </xf>
    <xf numFmtId="2" fontId="2" fillId="2" borderId="0" xfId="1" applyNumberFormat="1" applyFont="1" applyFill="1" applyAlignment="1">
      <alignment vertical="top"/>
    </xf>
    <xf numFmtId="2" fontId="2" fillId="2" borderId="0" xfId="1" applyNumberFormat="1" applyFont="1" applyFill="1" applyAlignment="1">
      <alignment vertical="top" wrapText="1"/>
    </xf>
    <xf numFmtId="2" fontId="2" fillId="2" borderId="0" xfId="1" applyNumberFormat="1" applyFont="1" applyFill="1" applyAlignment="1">
      <alignment horizontal="center" vertical="top" wrapText="1"/>
    </xf>
    <xf numFmtId="2" fontId="2" fillId="2" borderId="0" xfId="1" applyNumberFormat="1" applyFont="1" applyFill="1" applyAlignment="1">
      <alignment horizontal="center" vertical="top"/>
    </xf>
    <xf numFmtId="2" fontId="2" fillId="2" borderId="0" xfId="1" applyNumberFormat="1" applyFont="1" applyFill="1" applyAlignment="1">
      <alignment horizontal="center" vertical="center"/>
    </xf>
    <xf numFmtId="0" fontId="4" fillId="2" borderId="0" xfId="1" applyFont="1" applyFill="1" applyAlignment="1">
      <alignment horizontal="left"/>
    </xf>
    <xf numFmtId="164" fontId="2" fillId="2" borderId="8" xfId="2" applyNumberFormat="1" applyFont="1" applyFill="1" applyBorder="1" applyAlignment="1">
      <alignment horizontal="center" vertical="center" wrapText="1"/>
    </xf>
    <xf numFmtId="164" fontId="8" fillId="2" borderId="8" xfId="2" applyNumberFormat="1" applyFont="1" applyFill="1" applyBorder="1" applyAlignment="1">
      <alignment horizontal="center" vertical="center" wrapText="1"/>
    </xf>
    <xf numFmtId="164" fontId="4" fillId="2" borderId="14" xfId="2" applyNumberFormat="1" applyFont="1" applyFill="1" applyBorder="1" applyAlignment="1">
      <alignment horizontal="center" vertical="center" wrapText="1"/>
    </xf>
    <xf numFmtId="165" fontId="2" fillId="2" borderId="14" xfId="1" applyNumberFormat="1" applyFont="1" applyFill="1" applyBorder="1" applyAlignment="1">
      <alignment horizontal="center" vertical="center" wrapText="1"/>
    </xf>
    <xf numFmtId="164" fontId="8" fillId="2" borderId="8" xfId="1" applyNumberFormat="1" applyFont="1" applyFill="1" applyBorder="1" applyAlignment="1">
      <alignment horizontal="center" vertical="center" wrapText="1"/>
    </xf>
    <xf numFmtId="0" fontId="6" fillId="2" borderId="0" xfId="1" applyFont="1" applyFill="1" applyAlignment="1">
      <alignment horizontal="left"/>
    </xf>
    <xf numFmtId="0" fontId="8" fillId="0" borderId="8" xfId="3" applyFont="1" applyFill="1" applyBorder="1" applyAlignment="1">
      <alignment horizontal="left" vertical="center" wrapText="1"/>
    </xf>
    <xf numFmtId="0" fontId="8" fillId="0" borderId="0" xfId="1" applyFont="1"/>
    <xf numFmtId="165" fontId="8" fillId="3" borderId="12" xfId="1" applyNumberFormat="1" applyFont="1" applyFill="1" applyBorder="1" applyAlignment="1">
      <alignment horizontal="center" vertical="center" wrapText="1"/>
    </xf>
    <xf numFmtId="165" fontId="8" fillId="2" borderId="8" xfId="1" applyNumberFormat="1" applyFont="1" applyFill="1" applyBorder="1" applyAlignment="1">
      <alignment horizontal="center" vertical="center" wrapText="1"/>
    </xf>
    <xf numFmtId="165" fontId="8" fillId="3" borderId="8" xfId="1" applyNumberFormat="1" applyFont="1" applyFill="1" applyBorder="1" applyAlignment="1">
      <alignment horizontal="center" vertical="center" wrapText="1"/>
    </xf>
    <xf numFmtId="166" fontId="27" fillId="2" borderId="8" xfId="2" applyNumberFormat="1" applyFont="1" applyFill="1" applyBorder="1" applyAlignment="1">
      <alignment horizontal="center" vertical="center" wrapText="1"/>
    </xf>
    <xf numFmtId="164" fontId="27" fillId="2" borderId="8" xfId="1" applyNumberFormat="1" applyFont="1" applyFill="1" applyBorder="1" applyAlignment="1">
      <alignment horizontal="center" vertical="center" wrapText="1"/>
    </xf>
    <xf numFmtId="0" fontId="8" fillId="2" borderId="11" xfId="1" applyFont="1" applyFill="1" applyBorder="1" applyAlignment="1">
      <alignment horizontal="center" vertical="center" wrapText="1"/>
    </xf>
    <xf numFmtId="165" fontId="8" fillId="2" borderId="8" xfId="2" applyNumberFormat="1" applyFont="1" applyFill="1" applyBorder="1" applyAlignment="1">
      <alignment horizontal="center" vertical="center" wrapText="1"/>
    </xf>
    <xf numFmtId="0" fontId="26" fillId="2" borderId="11" xfId="1" applyFont="1" applyFill="1" applyBorder="1" applyAlignment="1">
      <alignment horizontal="center" vertical="center" wrapText="1"/>
    </xf>
    <xf numFmtId="164" fontId="2" fillId="0" borderId="0" xfId="1" applyNumberFormat="1" applyFont="1"/>
    <xf numFmtId="0" fontId="6" fillId="2" borderId="0" xfId="1" applyFont="1" applyFill="1" applyAlignment="1">
      <alignment horizontal="left"/>
    </xf>
    <xf numFmtId="0" fontId="4" fillId="2" borderId="3" xfId="1" applyFont="1" applyFill="1" applyBorder="1" applyAlignment="1">
      <alignment horizontal="center" vertical="center" wrapText="1"/>
    </xf>
    <xf numFmtId="0" fontId="4" fillId="2" borderId="8" xfId="1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horizontal="center" vertical="center" wrapText="1"/>
    </xf>
    <xf numFmtId="0" fontId="1" fillId="2" borderId="11" xfId="1" applyFill="1" applyBorder="1"/>
    <xf numFmtId="0" fontId="4" fillId="2" borderId="4" xfId="1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center" vertical="center" wrapText="1"/>
    </xf>
    <xf numFmtId="0" fontId="4" fillId="2" borderId="9" xfId="1" applyFont="1" applyFill="1" applyBorder="1" applyAlignment="1">
      <alignment horizontal="center" vertical="center" wrapText="1"/>
    </xf>
    <xf numFmtId="0" fontId="4" fillId="2" borderId="10" xfId="1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horizontal="left" vertical="center" wrapText="1"/>
    </xf>
    <xf numFmtId="0" fontId="2" fillId="2" borderId="0" xfId="1" applyFont="1" applyFill="1" applyAlignment="1">
      <alignment horizontal="left"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 wrapText="1"/>
    </xf>
    <xf numFmtId="0" fontId="4" fillId="2" borderId="18" xfId="1" applyFont="1" applyFill="1" applyBorder="1" applyAlignment="1">
      <alignment horizontal="center" vertical="center" wrapText="1"/>
    </xf>
    <xf numFmtId="0" fontId="4" fillId="2" borderId="19" xfId="1" applyFont="1" applyFill="1" applyBorder="1" applyAlignment="1">
      <alignment horizontal="center" vertical="center" wrapText="1"/>
    </xf>
    <xf numFmtId="0" fontId="4" fillId="2" borderId="1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3" fillId="0" borderId="0" xfId="1" applyFont="1" applyAlignment="1">
      <alignment horizontal="right"/>
    </xf>
    <xf numFmtId="0" fontId="6" fillId="0" borderId="0" xfId="1" applyFont="1" applyAlignment="1">
      <alignment horizontal="right"/>
    </xf>
    <xf numFmtId="0" fontId="3" fillId="2" borderId="1" xfId="1" applyFont="1" applyFill="1" applyBorder="1"/>
    <xf numFmtId="0" fontId="6" fillId="2" borderId="0" xfId="1" applyFont="1" applyFill="1" applyAlignment="1">
      <alignment vertical="justify"/>
    </xf>
    <xf numFmtId="0" fontId="3" fillId="0" borderId="0" xfId="1" applyFont="1" applyAlignment="1"/>
    <xf numFmtId="0" fontId="3" fillId="2" borderId="0" xfId="1" applyFont="1" applyFill="1" applyAlignment="1"/>
    <xf numFmtId="0" fontId="2" fillId="2" borderId="0" xfId="1" applyFont="1" applyFill="1" applyAlignment="1"/>
    <xf numFmtId="49" fontId="3" fillId="2" borderId="0" xfId="1" applyNumberFormat="1" applyFont="1" applyFill="1" applyBorder="1" applyAlignment="1">
      <alignment vertical="top"/>
    </xf>
    <xf numFmtId="0" fontId="28" fillId="2" borderId="0" xfId="1" applyFont="1" applyFill="1" applyBorder="1" applyAlignment="1">
      <alignment horizontal="center" vertical="center" wrapText="1"/>
    </xf>
    <xf numFmtId="0" fontId="28" fillId="2" borderId="0" xfId="1" applyFont="1" applyFill="1" applyBorder="1" applyAlignment="1">
      <alignment vertical="center"/>
    </xf>
    <xf numFmtId="0" fontId="29" fillId="2" borderId="0" xfId="1" applyFont="1" applyFill="1"/>
    <xf numFmtId="0" fontId="28" fillId="2" borderId="0" xfId="1" applyFont="1" applyFill="1" applyBorder="1" applyAlignment="1">
      <alignment horizontal="left" vertical="center" wrapText="1"/>
    </xf>
    <xf numFmtId="0" fontId="29" fillId="0" borderId="0" xfId="1" applyFont="1"/>
  </cellXfs>
  <cellStyles count="24">
    <cellStyle name="Currency [0]" xfId="4"/>
    <cellStyle name="Normal_Form2.1" xfId="5"/>
    <cellStyle name="Normal1" xfId="6"/>
    <cellStyle name="Price_Body" xfId="7"/>
    <cellStyle name="Беззащитный" xfId="8"/>
    <cellStyle name="Заголовок" xfId="9"/>
    <cellStyle name="ЗаголовокСтолбца" xfId="10"/>
    <cellStyle name="Защитный" xfId="11"/>
    <cellStyle name="Значение" xfId="12"/>
    <cellStyle name="Мой заголовок" xfId="14"/>
    <cellStyle name="Мой заголовок листа" xfId="15"/>
    <cellStyle name="Мои наименования показателей" xfId="13"/>
    <cellStyle name="Обычный" xfId="0" builtinId="0"/>
    <cellStyle name="Обычный 2" xfId="1"/>
    <cellStyle name="Обычный 3" xfId="16"/>
    <cellStyle name="Обычный_Инвест программа на 2012 -2015  по таблицам Минэнерго" xfId="2"/>
    <cellStyle name="Обычный_Новые расчеты стоимости услуги передачи  на 2005 г к 21.04.2004" xfId="3"/>
    <cellStyle name="Стиль 1" xfId="17"/>
    <cellStyle name="Текстовый" xfId="18"/>
    <cellStyle name="Тысячи [0]_3Com" xfId="19"/>
    <cellStyle name="Тысячи_3Com" xfId="20"/>
    <cellStyle name="Формула" xfId="21"/>
    <cellStyle name="ФормулаВБ" xfId="22"/>
    <cellStyle name="ФормулаНаКонтроль" xfId="2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10" Type="http://schemas.openxmlformats.org/officeDocument/2006/relationships/externalLink" Target="externalLinks/externalLink6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Krakozyabra/&#1056;&#1072;&#1073;&#1086;&#1095;&#1080;&#1081;%20&#1089;&#1090;&#1086;&#1083;/CAODMFKT%20(&#1087;&#1088;&#1086;&#1089;&#1084;&#1086;&#1090;&#1088;&#1077;&#1085;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~5047955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GRES.2007.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54;&#1090;&#1076;%20&#1087;&#1083;&#1072;&#1090;&#1072;%20&#1079;&#1072;%20&#1087;&#1077;&#1088;&#1077;&#1076;&#1072;&#1095;&#1091;\&#1055;&#1077;&#1088;&#1077;&#1076;&#1072;&#1095;&#1072;%202007\&#1058;&#1072;&#1088;&#1080;&#1092;&#1099;\&#1057;&#1077;&#1088;&#1075;&#1077;&#1081;%20&#1055;&#1086;&#1076;&#1083;\&#1058;&#1086;&#1084;&#1089;&#1082;\&#1058;&#1086;&#1084;&#1089;&#1082;&#1072;&#1103;%20&#1086;&#1073;&#1083;&#1072;&#1089;&#1090;&#1100;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9335~1/LOCALS~1/Temp/bat/proverk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TSET.NET.200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grishanov/&#1056;&#1072;&#1073;&#1086;&#1095;&#1080;&#1081;%20&#1089;&#1090;&#1086;&#1083;/CA9O4V99(%20%20&#1074;&#1080;&#1079;&#1080;&#1088;&#1086;&#1074;&#1072;&#1085;&#1080;&#1077;251207%20&#1091;&#1090;&#1086;&#1095;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1069;&#1082;&#1086;&#1085;&#1086;&#1084;&#1080;&#1089;&#1090;/&#1052;&#1086;&#1080;%20&#1076;&#1086;&#1082;&#1091;&#1084;&#1077;&#1085;&#1090;&#1099;/2012&#1075;&#1086;&#1076;/&#1080;&#1085;&#1074;&#1077;&#1089;&#1090;&#1080;&#1094;&#1080;&#1080;%20%20&#1086;&#1090;&#1095;&#1077;&#1090;%20&#1079;&#1072;%202008%20&#1075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41;&#1072;&#1083;&#1072;&#1085;&#1089;&#1099;%20&#1057;&#1076;&#1077;&#1083;&#1072;&#1085;&#1086;2\1\FORM%201.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57;&#1044;&#1077;&#1083;&#1072;&#1085;&#1086;1\ias$FIL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57;&#1044;&#1077;&#1083;&#1072;&#1085;&#1086;1\&#1053;&#1086;&#1074;&#1072;&#1103;%20&#1088;&#1072;&#1073;&#1086;&#1090;&#1072;\&#1047;&#1072;&#1087;&#1086;&#1083;&#1085;&#1077;&#1085;&#1085;&#1099;&#1077;\&#1042;&#1054;\VODOOTV.BALANCE.2007year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Титул"/>
      <sheetName val="Прил 1"/>
      <sheetName val="Прил 2"/>
      <sheetName val="Прил 3"/>
      <sheetName val="Средний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правочники"/>
      <sheetName val="1"/>
      <sheetName val="Регионы"/>
    </sheetNames>
    <sheetDataSet>
      <sheetData sheetId="0"/>
      <sheetData sheetId="1"/>
      <sheetData sheetId="2"/>
      <sheetData sheetId="3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  <sheetName val="эл ст"/>
    </sheetNames>
    <sheetDataSet>
      <sheetData sheetId="0"/>
      <sheetData sheetId="1"/>
      <sheetData sheetId="2" refreshError="1">
        <row r="4">
          <cell r="A4" t="str">
            <v>РГК</v>
          </cell>
        </row>
        <row r="10">
          <cell r="A10" t="str">
            <v>Станция-1</v>
          </cell>
        </row>
        <row r="11">
          <cell r="A11" t="str">
            <v>Станция-2</v>
          </cell>
        </row>
        <row r="19">
          <cell r="A19" t="str">
            <v>Уголь разреза-1</v>
          </cell>
        </row>
        <row r="20">
          <cell r="A20" t="str">
            <v>Уголь разреза-2</v>
          </cell>
        </row>
        <row r="26">
          <cell r="A26" t="str">
            <v>Торф</v>
          </cell>
        </row>
        <row r="27">
          <cell r="A27" t="str">
            <v>Сланцы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3"/>
      <sheetName val="4"/>
      <sheetName val="5"/>
      <sheetName val="6"/>
      <sheetName val="Списки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свод"/>
      <sheetName val="2.3"/>
      <sheetName val="перекрестка"/>
    </sheetNames>
    <sheetDataSet>
      <sheetData sheetId="0" refreshError="1">
        <row r="21">
          <cell r="B21" t="str">
            <v>EXP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</sheetNames>
    <sheetDataSet>
      <sheetData sheetId="0" refreshError="1"/>
      <sheetData sheetId="1" refreshError="1"/>
      <sheetData sheetId="2">
        <row r="5">
          <cell r="G5">
            <v>4551113.38</v>
          </cell>
          <cell r="L5">
            <v>10075324.5272</v>
          </cell>
        </row>
        <row r="6">
          <cell r="G6">
            <v>4521433.4000000004</v>
          </cell>
          <cell r="L6">
            <v>3814916.7736999998</v>
          </cell>
        </row>
        <row r="7">
          <cell r="G7">
            <v>0</v>
          </cell>
          <cell r="L7">
            <v>4521433.4000000004</v>
          </cell>
        </row>
        <row r="8">
          <cell r="G8">
            <v>0</v>
          </cell>
          <cell r="L8">
            <v>56451.085700000003</v>
          </cell>
        </row>
        <row r="9">
          <cell r="G9">
            <v>0</v>
          </cell>
        </row>
        <row r="10">
          <cell r="G10">
            <v>4521433.4000000004</v>
          </cell>
        </row>
        <row r="11">
          <cell r="G11">
            <v>0</v>
          </cell>
        </row>
        <row r="12">
          <cell r="L12">
            <v>5501148.3165999996</v>
          </cell>
        </row>
        <row r="13">
          <cell r="L13">
            <v>0</v>
          </cell>
        </row>
        <row r="14">
          <cell r="L14">
            <v>0</v>
          </cell>
        </row>
        <row r="15">
          <cell r="L15">
            <v>10308344.719799999</v>
          </cell>
        </row>
        <row r="16">
          <cell r="G16">
            <v>29679.98</v>
          </cell>
          <cell r="L16">
            <v>-873048.69680000003</v>
          </cell>
        </row>
        <row r="17">
          <cell r="G17">
            <v>1117742.5658</v>
          </cell>
          <cell r="L17">
            <v>-7109.3</v>
          </cell>
        </row>
        <row r="18">
          <cell r="G18">
            <v>267845.42259999999</v>
          </cell>
          <cell r="L18">
            <v>1093729.4369000001</v>
          </cell>
        </row>
        <row r="19">
          <cell r="G19">
            <v>645315.34199999995</v>
          </cell>
          <cell r="L19">
            <v>913.10149999999999</v>
          </cell>
        </row>
        <row r="20">
          <cell r="L20">
            <v>4899.0182000000004</v>
          </cell>
        </row>
        <row r="21">
          <cell r="G21">
            <v>2074016.5419999999</v>
          </cell>
          <cell r="L21">
            <v>1197.818</v>
          </cell>
        </row>
        <row r="22">
          <cell r="L22">
            <v>0</v>
          </cell>
        </row>
        <row r="23">
          <cell r="G23">
            <v>27925.445400000001</v>
          </cell>
          <cell r="L23">
            <v>0</v>
          </cell>
        </row>
        <row r="24">
          <cell r="G24">
            <v>27925.445400000001</v>
          </cell>
        </row>
        <row r="25">
          <cell r="G25">
            <v>0</v>
          </cell>
        </row>
        <row r="26">
          <cell r="G26">
            <v>0</v>
          </cell>
        </row>
        <row r="27">
          <cell r="G27">
            <v>0</v>
          </cell>
        </row>
        <row r="28">
          <cell r="G28">
            <v>0</v>
          </cell>
        </row>
        <row r="29">
          <cell r="G29">
            <v>0</v>
          </cell>
        </row>
        <row r="30">
          <cell r="G30">
            <v>2046091.0966</v>
          </cell>
        </row>
        <row r="32">
          <cell r="G32">
            <v>8656033.2523999996</v>
          </cell>
        </row>
        <row r="33">
          <cell r="G33">
            <v>0</v>
          </cell>
        </row>
        <row r="34">
          <cell r="G34">
            <v>0</v>
          </cell>
        </row>
        <row r="35">
          <cell r="G35">
            <v>8656033.2523999996</v>
          </cell>
        </row>
        <row r="37">
          <cell r="G37">
            <v>67501</v>
          </cell>
        </row>
        <row r="39">
          <cell r="G39">
            <v>67501</v>
          </cell>
        </row>
        <row r="40">
          <cell r="G40">
            <v>187845.14480000001</v>
          </cell>
        </row>
        <row r="41">
          <cell r="G41">
            <v>273188.36800000002</v>
          </cell>
        </row>
        <row r="42">
          <cell r="G42">
            <v>528534.51280000003</v>
          </cell>
        </row>
        <row r="43">
          <cell r="G43">
            <v>-890756.76199999999</v>
          </cell>
        </row>
        <row r="45">
          <cell r="G45">
            <v>10075324.5272</v>
          </cell>
        </row>
        <row r="47">
          <cell r="G47">
            <v>4899.0182000000004</v>
          </cell>
        </row>
        <row r="49">
          <cell r="G49">
            <v>205.6601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7">
          <cell r="G57">
            <v>0</v>
          </cell>
        </row>
        <row r="58">
          <cell r="G58">
            <v>0</v>
          </cell>
        </row>
        <row r="60">
          <cell r="G60">
            <v>0</v>
          </cell>
        </row>
        <row r="61">
          <cell r="G61">
            <v>0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9">
          <cell r="G149">
            <v>7246471.5</v>
          </cell>
        </row>
        <row r="150">
          <cell r="G150">
            <v>7164333.5</v>
          </cell>
        </row>
        <row r="151">
          <cell r="G151">
            <v>672196</v>
          </cell>
        </row>
        <row r="152">
          <cell r="G152">
            <v>1067.018</v>
          </cell>
        </row>
        <row r="153">
          <cell r="G153">
            <v>62.997599999999998</v>
          </cell>
        </row>
        <row r="154">
          <cell r="G154">
            <v>6492137.5</v>
          </cell>
        </row>
        <row r="155">
          <cell r="G155">
            <v>3514.51</v>
          </cell>
        </row>
        <row r="156">
          <cell r="G156">
            <v>184.72380000000001</v>
          </cell>
        </row>
        <row r="157">
          <cell r="G157">
            <v>0</v>
          </cell>
        </row>
        <row r="158">
          <cell r="G158">
            <v>0</v>
          </cell>
        </row>
        <row r="160">
          <cell r="G160">
            <v>82138</v>
          </cell>
        </row>
        <row r="161">
          <cell r="G161">
            <v>754472</v>
          </cell>
        </row>
        <row r="162">
          <cell r="G162">
            <v>181699</v>
          </cell>
        </row>
        <row r="163">
          <cell r="G163">
            <v>293126</v>
          </cell>
        </row>
        <row r="164">
          <cell r="G164">
            <v>0</v>
          </cell>
        </row>
        <row r="165">
          <cell r="G165">
            <v>1055372.8999999999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"/>
      <sheetName val="Справочники"/>
      <sheetName val="Инструкция"/>
      <sheetName val="3"/>
      <sheetName val="4"/>
      <sheetName val="5"/>
      <sheetName val="свод"/>
      <sheetName val="16"/>
      <sheetName val="17"/>
      <sheetName val="17.1"/>
      <sheetName val="24"/>
      <sheetName val="25"/>
      <sheetName val="P2.1"/>
      <sheetName val="P2.2"/>
      <sheetName val="перекрестка"/>
      <sheetName val="Ф-1 (для АО-энерго)"/>
      <sheetName val="Ф-2 (для АО-энерго)"/>
      <sheetName val="TEHSHEET"/>
    </sheetNames>
    <sheetDataSet>
      <sheetData sheetId="0" refreshError="1"/>
      <sheetData sheetId="1" refreshError="1"/>
      <sheetData sheetId="2">
        <row r="13">
          <cell r="E13" t="str">
            <v>г.Москва</v>
          </cell>
        </row>
        <row r="21">
          <cell r="D21" t="str">
            <v>ЭСО</v>
          </cell>
        </row>
        <row r="27">
          <cell r="F27" t="str">
            <v>Предложение регионального регулятора</v>
          </cell>
        </row>
      </sheetData>
      <sheetData sheetId="3" refreshError="1"/>
      <sheetData sheetId="4" refreshError="1"/>
      <sheetData sheetId="5">
        <row r="15">
          <cell r="AB15">
            <v>150</v>
          </cell>
        </row>
        <row r="17">
          <cell r="AB17">
            <v>450</v>
          </cell>
          <cell r="AC17">
            <v>60</v>
          </cell>
        </row>
        <row r="18">
          <cell r="AB18">
            <v>90</v>
          </cell>
        </row>
        <row r="20">
          <cell r="AB20">
            <v>30</v>
          </cell>
          <cell r="AC20">
            <v>1680</v>
          </cell>
        </row>
        <row r="23">
          <cell r="AC23">
            <v>1.5</v>
          </cell>
        </row>
        <row r="25">
          <cell r="AC25">
            <v>1488.06</v>
          </cell>
        </row>
        <row r="31">
          <cell r="AB31">
            <v>209.4</v>
          </cell>
          <cell r="AC31">
            <v>415.2</v>
          </cell>
        </row>
      </sheetData>
      <sheetData sheetId="6">
        <row r="15">
          <cell r="AB15">
            <v>4.2300000000000004</v>
          </cell>
        </row>
        <row r="17">
          <cell r="AB17">
            <v>12.68</v>
          </cell>
          <cell r="AC17">
            <v>1.69</v>
          </cell>
        </row>
        <row r="18">
          <cell r="AB18">
            <v>2.54</v>
          </cell>
        </row>
        <row r="20">
          <cell r="AB20">
            <v>0.85</v>
          </cell>
          <cell r="AC20">
            <v>47.34</v>
          </cell>
        </row>
        <row r="21">
          <cell r="AB21">
            <v>1.75</v>
          </cell>
          <cell r="AC21">
            <v>7.99</v>
          </cell>
        </row>
        <row r="28">
          <cell r="AC28">
            <v>42.01</v>
          </cell>
        </row>
        <row r="30">
          <cell r="AB30">
            <v>5.9</v>
          </cell>
          <cell r="AC30">
            <v>11.7</v>
          </cell>
        </row>
      </sheetData>
      <sheetData sheetId="7"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50.730000000000004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59.59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148930.56570949999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5593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5">
          <cell r="I15">
            <v>5593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</row>
        <row r="16"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629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</row>
        <row r="18">
          <cell r="I18">
            <v>629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19">
          <cell r="J19">
            <v>0</v>
          </cell>
          <cell r="K19">
            <v>0</v>
          </cell>
          <cell r="L19">
            <v>0</v>
          </cell>
          <cell r="M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49532.961599999995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1.5999999959603883E-3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49532.959999999999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</row>
        <row r="23"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</row>
        <row r="24"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</row>
        <row r="25">
          <cell r="I25">
            <v>49532.959999999999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25760.6041095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I28">
            <v>14486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52929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J40">
            <v>0</v>
          </cell>
          <cell r="K40">
            <v>0</v>
          </cell>
          <cell r="L40">
            <v>0</v>
          </cell>
          <cell r="M40">
            <v>0</v>
          </cell>
        </row>
        <row r="41"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52929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</row>
        <row r="42"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3">
          <cell r="J43">
            <v>0</v>
          </cell>
          <cell r="K43">
            <v>0</v>
          </cell>
          <cell r="L43">
            <v>0</v>
          </cell>
          <cell r="M43">
            <v>0</v>
          </cell>
        </row>
        <row r="44"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5">
          <cell r="J45">
            <v>0</v>
          </cell>
          <cell r="K45">
            <v>0</v>
          </cell>
          <cell r="L45">
            <v>0</v>
          </cell>
          <cell r="M45">
            <v>0</v>
          </cell>
        </row>
        <row r="46"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7">
          <cell r="J47">
            <v>0</v>
          </cell>
          <cell r="K47">
            <v>0</v>
          </cell>
          <cell r="L47">
            <v>0</v>
          </cell>
          <cell r="M47">
            <v>0</v>
          </cell>
        </row>
        <row r="48"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49">
          <cell r="J49">
            <v>0</v>
          </cell>
          <cell r="K49">
            <v>0</v>
          </cell>
          <cell r="L49">
            <v>0</v>
          </cell>
          <cell r="M49">
            <v>0</v>
          </cell>
        </row>
        <row r="50">
          <cell r="I50">
            <v>1030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1">
          <cell r="J51">
            <v>0</v>
          </cell>
          <cell r="K51">
            <v>0</v>
          </cell>
          <cell r="L51">
            <v>0</v>
          </cell>
          <cell r="M51">
            <v>0</v>
          </cell>
        </row>
        <row r="52">
          <cell r="I52">
            <v>51899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3">
          <cell r="J53">
            <v>0</v>
          </cell>
          <cell r="K53">
            <v>0</v>
          </cell>
          <cell r="L53">
            <v>0</v>
          </cell>
          <cell r="M53">
            <v>0</v>
          </cell>
        </row>
        <row r="54"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5889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</row>
        <row r="55">
          <cell r="I55">
            <v>1935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</row>
        <row r="56">
          <cell r="I56">
            <v>2584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</row>
        <row r="57"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</row>
        <row r="58">
          <cell r="J58">
            <v>0</v>
          </cell>
          <cell r="K58">
            <v>0</v>
          </cell>
          <cell r="L58">
            <v>0</v>
          </cell>
          <cell r="M58">
            <v>0</v>
          </cell>
        </row>
        <row r="59">
          <cell r="J59">
            <v>0</v>
          </cell>
          <cell r="K59">
            <v>0</v>
          </cell>
          <cell r="L59">
            <v>0</v>
          </cell>
          <cell r="M59">
            <v>0</v>
          </cell>
        </row>
        <row r="60">
          <cell r="J60">
            <v>0</v>
          </cell>
          <cell r="K60">
            <v>0</v>
          </cell>
          <cell r="L60">
            <v>0</v>
          </cell>
          <cell r="M60">
            <v>0</v>
          </cell>
        </row>
        <row r="61">
          <cell r="J61">
            <v>0</v>
          </cell>
          <cell r="K61">
            <v>0</v>
          </cell>
          <cell r="L61">
            <v>0</v>
          </cell>
          <cell r="M61">
            <v>0</v>
          </cell>
        </row>
        <row r="62"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3">
          <cell r="I63">
            <v>1370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</row>
        <row r="64"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154819.56570949999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5"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</row>
        <row r="67"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</row>
        <row r="68"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</row>
        <row r="70"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8307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1"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</row>
        <row r="72"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3">
          <cell r="J73">
            <v>0</v>
          </cell>
          <cell r="K73">
            <v>0</v>
          </cell>
          <cell r="L73">
            <v>0</v>
          </cell>
          <cell r="M73">
            <v>0</v>
          </cell>
        </row>
        <row r="74"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5">
          <cell r="J75">
            <v>0</v>
          </cell>
          <cell r="K75">
            <v>0</v>
          </cell>
          <cell r="L75">
            <v>0</v>
          </cell>
          <cell r="M75">
            <v>0</v>
          </cell>
        </row>
        <row r="76"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7">
          <cell r="I77">
            <v>2543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</row>
        <row r="78"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79">
          <cell r="I79">
            <v>5764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</row>
        <row r="81">
          <cell r="J81">
            <v>0</v>
          </cell>
          <cell r="K81">
            <v>0</v>
          </cell>
          <cell r="L81">
            <v>0</v>
          </cell>
          <cell r="M81">
            <v>0</v>
          </cell>
        </row>
        <row r="83"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76105.21263157895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</row>
        <row r="84"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18265.251031578948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  <row r="86"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</row>
        <row r="87"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</row>
        <row r="90">
          <cell r="J90">
            <v>0</v>
          </cell>
          <cell r="K90">
            <v>0</v>
          </cell>
          <cell r="L90">
            <v>0</v>
          </cell>
          <cell r="M90">
            <v>0</v>
          </cell>
        </row>
        <row r="92"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26572.251031578948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</row>
        <row r="93"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</row>
        <row r="94"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</row>
        <row r="95"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</row>
        <row r="96"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</row>
        <row r="98"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181391.81674107895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</row>
        <row r="101"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17.163367504491344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</row>
        <row r="102"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</row>
        <row r="104"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</row>
        <row r="106"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</row>
        <row r="107">
          <cell r="J107">
            <v>0</v>
          </cell>
          <cell r="K107">
            <v>0</v>
          </cell>
          <cell r="L107">
            <v>0</v>
          </cell>
          <cell r="M107">
            <v>0</v>
          </cell>
        </row>
        <row r="108">
          <cell r="J108">
            <v>0</v>
          </cell>
          <cell r="K108">
            <v>0</v>
          </cell>
          <cell r="L108">
            <v>0</v>
          </cell>
          <cell r="M108">
            <v>0</v>
          </cell>
        </row>
        <row r="109">
          <cell r="J109">
            <v>0</v>
          </cell>
          <cell r="K109">
            <v>0</v>
          </cell>
          <cell r="L109">
            <v>0</v>
          </cell>
          <cell r="M109">
            <v>0</v>
          </cell>
        </row>
        <row r="110">
          <cell r="J110">
            <v>0</v>
          </cell>
          <cell r="K110">
            <v>0</v>
          </cell>
          <cell r="L110">
            <v>0</v>
          </cell>
          <cell r="M110">
            <v>0</v>
          </cell>
        </row>
        <row r="111">
          <cell r="J111">
            <v>0</v>
          </cell>
          <cell r="K111">
            <v>0</v>
          </cell>
          <cell r="L111">
            <v>0</v>
          </cell>
          <cell r="M111">
            <v>0</v>
          </cell>
        </row>
        <row r="112">
          <cell r="J112">
            <v>0</v>
          </cell>
          <cell r="K112">
            <v>0</v>
          </cell>
          <cell r="L112">
            <v>0</v>
          </cell>
          <cell r="M112">
            <v>0</v>
          </cell>
        </row>
        <row r="113"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</row>
        <row r="114">
          <cell r="J114">
            <v>0</v>
          </cell>
          <cell r="K114">
            <v>0</v>
          </cell>
          <cell r="L114">
            <v>0</v>
          </cell>
          <cell r="M114">
            <v>0</v>
          </cell>
        </row>
        <row r="115">
          <cell r="J115">
            <v>0</v>
          </cell>
          <cell r="K115">
            <v>0</v>
          </cell>
          <cell r="L115">
            <v>0</v>
          </cell>
          <cell r="M115">
            <v>0</v>
          </cell>
        </row>
        <row r="116">
          <cell r="J116">
            <v>0</v>
          </cell>
          <cell r="K116">
            <v>0</v>
          </cell>
          <cell r="L116">
            <v>0</v>
          </cell>
          <cell r="M116">
            <v>0</v>
          </cell>
        </row>
        <row r="117">
          <cell r="J117">
            <v>0</v>
          </cell>
          <cell r="K117">
            <v>0</v>
          </cell>
          <cell r="L117">
            <v>0</v>
          </cell>
          <cell r="M117">
            <v>0</v>
          </cell>
        </row>
        <row r="120">
          <cell r="E120">
            <v>24</v>
          </cell>
          <cell r="F120">
            <v>24</v>
          </cell>
          <cell r="G120">
            <v>24</v>
          </cell>
          <cell r="H120">
            <v>24</v>
          </cell>
          <cell r="I120">
            <v>24</v>
          </cell>
          <cell r="J120">
            <v>100</v>
          </cell>
          <cell r="K120">
            <v>100</v>
          </cell>
          <cell r="L120">
            <v>100</v>
          </cell>
          <cell r="M120">
            <v>100</v>
          </cell>
        </row>
        <row r="121">
          <cell r="J121">
            <v>0</v>
          </cell>
          <cell r="K121">
            <v>0</v>
          </cell>
          <cell r="L121">
            <v>0</v>
          </cell>
          <cell r="M121">
            <v>0</v>
          </cell>
        </row>
        <row r="123"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</row>
        <row r="124"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</row>
        <row r="125"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</row>
        <row r="126"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</row>
        <row r="127"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</row>
      </sheetData>
      <sheetData sheetId="8">
        <row r="13">
          <cell r="I13">
            <v>86</v>
          </cell>
        </row>
        <row r="16">
          <cell r="I16">
            <v>86</v>
          </cell>
        </row>
        <row r="18">
          <cell r="I18">
            <v>2713.5</v>
          </cell>
        </row>
        <row r="19">
          <cell r="I19">
            <v>4.5</v>
          </cell>
        </row>
        <row r="20">
          <cell r="I20">
            <v>3.9</v>
          </cell>
        </row>
        <row r="23">
          <cell r="I23">
            <v>12.5</v>
          </cell>
        </row>
        <row r="26">
          <cell r="I26">
            <v>75</v>
          </cell>
        </row>
        <row r="29">
          <cell r="I29">
            <v>15</v>
          </cell>
        </row>
        <row r="32">
          <cell r="I32">
            <v>24</v>
          </cell>
        </row>
        <row r="34">
          <cell r="B34" t="str">
            <v>Выплаты &lt;______________&gt;:</v>
          </cell>
        </row>
        <row r="37">
          <cell r="B37" t="str">
            <v>Выплаты &lt;______________&gt;:</v>
          </cell>
        </row>
        <row r="49">
          <cell r="E49">
            <v>12</v>
          </cell>
          <cell r="F49">
            <v>12</v>
          </cell>
          <cell r="G49">
            <v>12</v>
          </cell>
          <cell r="H49">
            <v>12</v>
          </cell>
          <cell r="I49">
            <v>12</v>
          </cell>
        </row>
      </sheetData>
      <sheetData sheetId="9">
        <row r="10">
          <cell r="J10">
            <v>696708</v>
          </cell>
        </row>
        <row r="25">
          <cell r="J25">
            <v>72000</v>
          </cell>
        </row>
        <row r="70">
          <cell r="I70">
            <v>6.52</v>
          </cell>
          <cell r="J70">
            <v>1.63</v>
          </cell>
          <cell r="K70">
            <v>1.63</v>
          </cell>
          <cell r="L70">
            <v>1.63</v>
          </cell>
          <cell r="M70">
            <v>1.63</v>
          </cell>
        </row>
      </sheetData>
      <sheetData sheetId="10">
        <row r="21">
          <cell r="D21">
            <v>696708</v>
          </cell>
          <cell r="E21">
            <v>72000</v>
          </cell>
          <cell r="I21">
            <v>49532.959999999999</v>
          </cell>
        </row>
      </sheetData>
      <sheetData sheetId="11">
        <row r="8"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</row>
        <row r="9"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</row>
        <row r="19"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3"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59.59</v>
          </cell>
          <cell r="J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59.59</v>
          </cell>
          <cell r="J31">
            <v>0</v>
          </cell>
        </row>
        <row r="32"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59.59</v>
          </cell>
          <cell r="J32">
            <v>0</v>
          </cell>
        </row>
        <row r="33"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41.04</v>
          </cell>
          <cell r="J33">
            <v>0</v>
          </cell>
        </row>
        <row r="34">
          <cell r="J34">
            <v>0</v>
          </cell>
        </row>
        <row r="35"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8"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0"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J41">
            <v>0</v>
          </cell>
        </row>
        <row r="42"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J43">
            <v>0</v>
          </cell>
        </row>
        <row r="45"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46"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47"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9"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2"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3"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9"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</sheetData>
      <sheetData sheetId="12"/>
      <sheetData sheetId="13" refreshError="1"/>
      <sheetData sheetId="14" refreshError="1"/>
      <sheetData sheetId="15"/>
      <sheetData sheetId="16">
        <row r="4">
          <cell r="D4" t="str">
            <v>200_ г.</v>
          </cell>
        </row>
        <row r="7">
          <cell r="C7" t="str">
            <v>____________________________________________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_____________________________________________</v>
          </cell>
        </row>
        <row r="11">
          <cell r="A11" t="str">
            <v>_________________________________________________________________________________________________</v>
          </cell>
        </row>
        <row r="13">
          <cell r="C13" t="str">
            <v>____________________________________________</v>
          </cell>
        </row>
        <row r="14">
          <cell r="A14" t="str">
            <v>_________________________________________________________________________________________________</v>
          </cell>
        </row>
        <row r="23">
          <cell r="C23" t="str">
            <v>110</v>
          </cell>
        </row>
        <row r="24">
          <cell r="C24" t="str">
            <v>120</v>
          </cell>
        </row>
        <row r="25">
          <cell r="C25" t="str">
            <v>130</v>
          </cell>
        </row>
        <row r="26">
          <cell r="C26" t="str">
            <v>135</v>
          </cell>
        </row>
        <row r="27">
          <cell r="C27" t="str">
            <v>140</v>
          </cell>
        </row>
        <row r="28">
          <cell r="C28" t="str">
            <v>145</v>
          </cell>
        </row>
        <row r="29">
          <cell r="C29" t="str">
            <v>150</v>
          </cell>
        </row>
        <row r="30">
          <cell r="C30" t="str">
            <v>190</v>
          </cell>
        </row>
        <row r="32">
          <cell r="C32" t="str">
            <v>210</v>
          </cell>
        </row>
        <row r="41">
          <cell r="C41" t="str">
            <v>220</v>
          </cell>
        </row>
        <row r="42">
          <cell r="C42">
            <v>230</v>
          </cell>
        </row>
        <row r="44">
          <cell r="C44" t="str">
            <v>240</v>
          </cell>
        </row>
        <row r="46">
          <cell r="C46" t="str">
            <v>250</v>
          </cell>
        </row>
        <row r="47">
          <cell r="C47" t="str">
            <v>260</v>
          </cell>
        </row>
        <row r="48">
          <cell r="C48" t="str">
            <v>270</v>
          </cell>
        </row>
        <row r="49">
          <cell r="C49" t="str">
            <v>290</v>
          </cell>
        </row>
        <row r="50">
          <cell r="C50" t="str">
            <v>300</v>
          </cell>
        </row>
        <row r="54">
          <cell r="C54" t="str">
            <v>2</v>
          </cell>
        </row>
        <row r="56">
          <cell r="C56" t="str">
            <v>410</v>
          </cell>
        </row>
        <row r="58">
          <cell r="C58" t="str">
            <v>420</v>
          </cell>
        </row>
        <row r="59">
          <cell r="C59" t="str">
            <v>430</v>
          </cell>
        </row>
        <row r="63">
          <cell r="C63" t="str">
            <v>470</v>
          </cell>
        </row>
        <row r="64">
          <cell r="C64" t="str">
            <v>490</v>
          </cell>
        </row>
        <row r="66">
          <cell r="C66" t="str">
            <v>510</v>
          </cell>
        </row>
        <row r="67">
          <cell r="C67" t="str">
            <v>515</v>
          </cell>
        </row>
        <row r="68">
          <cell r="C68" t="str">
            <v>520</v>
          </cell>
        </row>
        <row r="69">
          <cell r="C69" t="str">
            <v>590</v>
          </cell>
        </row>
        <row r="71">
          <cell r="C71" t="str">
            <v>610</v>
          </cell>
        </row>
        <row r="72">
          <cell r="C72" t="str">
            <v>620</v>
          </cell>
        </row>
      </sheetData>
      <sheetData sheetId="17">
        <row r="5">
          <cell r="C5" t="str">
            <v>_________</v>
          </cell>
          <cell r="D5" t="str">
            <v>200_ г.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</v>
          </cell>
        </row>
        <row r="11">
          <cell r="C11" t="str">
            <v>_____________________________________________</v>
          </cell>
        </row>
        <row r="12">
          <cell r="A12" t="str">
            <v>_________________________________________________________________________________________________</v>
          </cell>
        </row>
      </sheetData>
      <sheetData sheetId="1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правочник"/>
      <sheetName val="Справочники"/>
      <sheetName val="сбыт"/>
      <sheetName val="сети"/>
      <sheetName val="ЭСО"/>
      <sheetName val="Рег генер"/>
      <sheetName val="Баланс ээ"/>
      <sheetName val="Баланс мощности"/>
      <sheetName val="Свод"/>
      <sheetName val="Титул"/>
      <sheetName val="Прил 1"/>
      <sheetName val="Прил 2"/>
      <sheetName val="Прил 3"/>
      <sheetName val="regs"/>
      <sheetName val="Регион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вод"/>
      <sheetName val="Сетевые организации"/>
      <sheetName val="Сбытовые организации"/>
      <sheetName val="ЭСО"/>
      <sheetName val="TEH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2">
          <cell r="I42" t="str">
            <v>Новое строительство и расширение</v>
          </cell>
        </row>
        <row r="43">
          <cell r="I43" t="str">
            <v>Техническое перевооружение и реконструкция</v>
          </cell>
        </row>
        <row r="44">
          <cell r="I44" t="str">
            <v>Приобретение объектов основных средств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Справочники"/>
      <sheetName val="Стоимость ЭЭ"/>
      <sheetName val="TEHSHEET"/>
    </sheetNames>
    <sheetDataSet>
      <sheetData sheetId="0"/>
      <sheetData sheetId="1"/>
      <sheetData sheetId="2" refreshError="1"/>
      <sheetData sheetId="3"/>
      <sheetData sheetId="4">
        <row r="51"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</row>
        <row r="93"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</row>
        <row r="111"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</row>
      </sheetData>
      <sheetData sheetId="5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Справочники"/>
      <sheetName val="Свод"/>
      <sheetName val="Калькуляция"/>
      <sheetName val="matrix"/>
      <sheetName val="МО"/>
    </sheetNames>
    <sheetDataSet>
      <sheetData sheetId="0" refreshError="1"/>
      <sheetData sheetId="1" refreshError="1"/>
      <sheetData sheetId="2" refreshError="1"/>
      <sheetData sheetId="3">
        <row r="3">
          <cell r="E3" t="str">
            <v>Республика Карелия</v>
          </cell>
        </row>
        <row r="6">
          <cell r="E6" t="str">
            <v>D:\Documents and Settings\galina\Мои документы\Г.В. Кондрашкова\ФСТ\К 30.01.2007 - в ФСТ\стоки</v>
          </cell>
        </row>
      </sheetData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Пример"/>
      <sheetName val="Справочники"/>
      <sheetName val="Баланс ВО"/>
      <sheetName val="Калькуляция ВО"/>
      <sheetName val="МО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">
          <cell r="R3" t="str">
            <v>упрощенная система</v>
          </cell>
        </row>
        <row r="4">
          <cell r="R4" t="str">
            <v>классическая система</v>
          </cell>
        </row>
      </sheetData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2:AG44"/>
  <sheetViews>
    <sheetView tabSelected="1" view="pageBreakPreview" topLeftCell="H1" zoomScale="75" zoomScaleNormal="60" zoomScaleSheetLayoutView="75" workbookViewId="0">
      <selection activeCell="AB16" sqref="AB16"/>
    </sheetView>
  </sheetViews>
  <sheetFormatPr defaultRowHeight="15.75" outlineLevelCol="1"/>
  <cols>
    <col min="1" max="1" width="9.140625" style="6"/>
    <col min="2" max="2" width="12.28515625" style="1" bestFit="1" customWidth="1"/>
    <col min="3" max="3" width="44.5703125" style="2" customWidth="1"/>
    <col min="4" max="4" width="15.28515625" style="1" customWidth="1" outlineLevel="1"/>
    <col min="5" max="6" width="12.42578125" style="1" customWidth="1" outlineLevel="1"/>
    <col min="7" max="13" width="11.5703125" style="1" customWidth="1" outlineLevel="1"/>
    <col min="14" max="14" width="11.5703125" style="1" customWidth="1"/>
    <col min="15" max="15" width="11.28515625" style="3" customWidth="1"/>
    <col min="16" max="16" width="12.85546875" style="3" customWidth="1"/>
    <col min="17" max="17" width="11.28515625" style="3" customWidth="1"/>
    <col min="18" max="18" width="13.5703125" style="3" customWidth="1"/>
    <col min="19" max="19" width="16.42578125" style="1" customWidth="1"/>
    <col min="20" max="20" width="12" style="1" customWidth="1"/>
    <col min="21" max="21" width="8.28515625" style="1" customWidth="1"/>
    <col min="22" max="23" width="16.42578125" style="1" customWidth="1"/>
    <col min="24" max="24" width="18" style="1" customWidth="1"/>
    <col min="25" max="25" width="9.140625" style="6" hidden="1" customWidth="1"/>
    <col min="26" max="257" width="9.140625" style="6"/>
    <col min="258" max="258" width="12.28515625" style="6" bestFit="1" customWidth="1"/>
    <col min="259" max="259" width="44.5703125" style="6" customWidth="1"/>
    <col min="260" max="260" width="15.28515625" style="6" customWidth="1"/>
    <col min="261" max="262" width="12.42578125" style="6" customWidth="1"/>
    <col min="263" max="270" width="11.5703125" style="6" customWidth="1"/>
    <col min="271" max="271" width="11.28515625" style="6" customWidth="1"/>
    <col min="272" max="272" width="15.140625" style="6" bestFit="1" customWidth="1"/>
    <col min="273" max="273" width="11.28515625" style="6" customWidth="1"/>
    <col min="274" max="274" width="15.140625" style="6" customWidth="1"/>
    <col min="275" max="275" width="16.42578125" style="6" customWidth="1"/>
    <col min="276" max="276" width="15.28515625" style="6" customWidth="1"/>
    <col min="277" max="277" width="9.28515625" style="6" customWidth="1"/>
    <col min="278" max="279" width="16.42578125" style="6" customWidth="1"/>
    <col min="280" max="280" width="21.7109375" style="6" customWidth="1"/>
    <col min="281" max="513" width="9.140625" style="6"/>
    <col min="514" max="514" width="12.28515625" style="6" bestFit="1" customWidth="1"/>
    <col min="515" max="515" width="44.5703125" style="6" customWidth="1"/>
    <col min="516" max="516" width="15.28515625" style="6" customWidth="1"/>
    <col min="517" max="518" width="12.42578125" style="6" customWidth="1"/>
    <col min="519" max="526" width="11.5703125" style="6" customWidth="1"/>
    <col min="527" max="527" width="11.28515625" style="6" customWidth="1"/>
    <col min="528" max="528" width="15.140625" style="6" bestFit="1" customWidth="1"/>
    <col min="529" max="529" width="11.28515625" style="6" customWidth="1"/>
    <col min="530" max="530" width="15.140625" style="6" customWidth="1"/>
    <col min="531" max="531" width="16.42578125" style="6" customWidth="1"/>
    <col min="532" max="532" width="15.28515625" style="6" customWidth="1"/>
    <col min="533" max="533" width="9.28515625" style="6" customWidth="1"/>
    <col min="534" max="535" width="16.42578125" style="6" customWidth="1"/>
    <col min="536" max="536" width="21.7109375" style="6" customWidth="1"/>
    <col min="537" max="769" width="9.140625" style="6"/>
    <col min="770" max="770" width="12.28515625" style="6" bestFit="1" customWidth="1"/>
    <col min="771" max="771" width="44.5703125" style="6" customWidth="1"/>
    <col min="772" max="772" width="15.28515625" style="6" customWidth="1"/>
    <col min="773" max="774" width="12.42578125" style="6" customWidth="1"/>
    <col min="775" max="782" width="11.5703125" style="6" customWidth="1"/>
    <col min="783" max="783" width="11.28515625" style="6" customWidth="1"/>
    <col min="784" max="784" width="15.140625" style="6" bestFit="1" customWidth="1"/>
    <col min="785" max="785" width="11.28515625" style="6" customWidth="1"/>
    <col min="786" max="786" width="15.140625" style="6" customWidth="1"/>
    <col min="787" max="787" width="16.42578125" style="6" customWidth="1"/>
    <col min="788" max="788" width="15.28515625" style="6" customWidth="1"/>
    <col min="789" max="789" width="9.28515625" style="6" customWidth="1"/>
    <col min="790" max="791" width="16.42578125" style="6" customWidth="1"/>
    <col min="792" max="792" width="21.7109375" style="6" customWidth="1"/>
    <col min="793" max="1025" width="9.140625" style="6"/>
    <col min="1026" max="1026" width="12.28515625" style="6" bestFit="1" customWidth="1"/>
    <col min="1027" max="1027" width="44.5703125" style="6" customWidth="1"/>
    <col min="1028" max="1028" width="15.28515625" style="6" customWidth="1"/>
    <col min="1029" max="1030" width="12.42578125" style="6" customWidth="1"/>
    <col min="1031" max="1038" width="11.5703125" style="6" customWidth="1"/>
    <col min="1039" max="1039" width="11.28515625" style="6" customWidth="1"/>
    <col min="1040" max="1040" width="15.140625" style="6" bestFit="1" customWidth="1"/>
    <col min="1041" max="1041" width="11.28515625" style="6" customWidth="1"/>
    <col min="1042" max="1042" width="15.140625" style="6" customWidth="1"/>
    <col min="1043" max="1043" width="16.42578125" style="6" customWidth="1"/>
    <col min="1044" max="1044" width="15.28515625" style="6" customWidth="1"/>
    <col min="1045" max="1045" width="9.28515625" style="6" customWidth="1"/>
    <col min="1046" max="1047" width="16.42578125" style="6" customWidth="1"/>
    <col min="1048" max="1048" width="21.7109375" style="6" customWidth="1"/>
    <col min="1049" max="1281" width="9.140625" style="6"/>
    <col min="1282" max="1282" width="12.28515625" style="6" bestFit="1" customWidth="1"/>
    <col min="1283" max="1283" width="44.5703125" style="6" customWidth="1"/>
    <col min="1284" max="1284" width="15.28515625" style="6" customWidth="1"/>
    <col min="1285" max="1286" width="12.42578125" style="6" customWidth="1"/>
    <col min="1287" max="1294" width="11.5703125" style="6" customWidth="1"/>
    <col min="1295" max="1295" width="11.28515625" style="6" customWidth="1"/>
    <col min="1296" max="1296" width="15.140625" style="6" bestFit="1" customWidth="1"/>
    <col min="1297" max="1297" width="11.28515625" style="6" customWidth="1"/>
    <col min="1298" max="1298" width="15.140625" style="6" customWidth="1"/>
    <col min="1299" max="1299" width="16.42578125" style="6" customWidth="1"/>
    <col min="1300" max="1300" width="15.28515625" style="6" customWidth="1"/>
    <col min="1301" max="1301" width="9.28515625" style="6" customWidth="1"/>
    <col min="1302" max="1303" width="16.42578125" style="6" customWidth="1"/>
    <col min="1304" max="1304" width="21.7109375" style="6" customWidth="1"/>
    <col min="1305" max="1537" width="9.140625" style="6"/>
    <col min="1538" max="1538" width="12.28515625" style="6" bestFit="1" customWidth="1"/>
    <col min="1539" max="1539" width="44.5703125" style="6" customWidth="1"/>
    <col min="1540" max="1540" width="15.28515625" style="6" customWidth="1"/>
    <col min="1541" max="1542" width="12.42578125" style="6" customWidth="1"/>
    <col min="1543" max="1550" width="11.5703125" style="6" customWidth="1"/>
    <col min="1551" max="1551" width="11.28515625" style="6" customWidth="1"/>
    <col min="1552" max="1552" width="15.140625" style="6" bestFit="1" customWidth="1"/>
    <col min="1553" max="1553" width="11.28515625" style="6" customWidth="1"/>
    <col min="1554" max="1554" width="15.140625" style="6" customWidth="1"/>
    <col min="1555" max="1555" width="16.42578125" style="6" customWidth="1"/>
    <col min="1556" max="1556" width="15.28515625" style="6" customWidth="1"/>
    <col min="1557" max="1557" width="9.28515625" style="6" customWidth="1"/>
    <col min="1558" max="1559" width="16.42578125" style="6" customWidth="1"/>
    <col min="1560" max="1560" width="21.7109375" style="6" customWidth="1"/>
    <col min="1561" max="1793" width="9.140625" style="6"/>
    <col min="1794" max="1794" width="12.28515625" style="6" bestFit="1" customWidth="1"/>
    <col min="1795" max="1795" width="44.5703125" style="6" customWidth="1"/>
    <col min="1796" max="1796" width="15.28515625" style="6" customWidth="1"/>
    <col min="1797" max="1798" width="12.42578125" style="6" customWidth="1"/>
    <col min="1799" max="1806" width="11.5703125" style="6" customWidth="1"/>
    <col min="1807" max="1807" width="11.28515625" style="6" customWidth="1"/>
    <col min="1808" max="1808" width="15.140625" style="6" bestFit="1" customWidth="1"/>
    <col min="1809" max="1809" width="11.28515625" style="6" customWidth="1"/>
    <col min="1810" max="1810" width="15.140625" style="6" customWidth="1"/>
    <col min="1811" max="1811" width="16.42578125" style="6" customWidth="1"/>
    <col min="1812" max="1812" width="15.28515625" style="6" customWidth="1"/>
    <col min="1813" max="1813" width="9.28515625" style="6" customWidth="1"/>
    <col min="1814" max="1815" width="16.42578125" style="6" customWidth="1"/>
    <col min="1816" max="1816" width="21.7109375" style="6" customWidth="1"/>
    <col min="1817" max="2049" width="9.140625" style="6"/>
    <col min="2050" max="2050" width="12.28515625" style="6" bestFit="1" customWidth="1"/>
    <col min="2051" max="2051" width="44.5703125" style="6" customWidth="1"/>
    <col min="2052" max="2052" width="15.28515625" style="6" customWidth="1"/>
    <col min="2053" max="2054" width="12.42578125" style="6" customWidth="1"/>
    <col min="2055" max="2062" width="11.5703125" style="6" customWidth="1"/>
    <col min="2063" max="2063" width="11.28515625" style="6" customWidth="1"/>
    <col min="2064" max="2064" width="15.140625" style="6" bestFit="1" customWidth="1"/>
    <col min="2065" max="2065" width="11.28515625" style="6" customWidth="1"/>
    <col min="2066" max="2066" width="15.140625" style="6" customWidth="1"/>
    <col min="2067" max="2067" width="16.42578125" style="6" customWidth="1"/>
    <col min="2068" max="2068" width="15.28515625" style="6" customWidth="1"/>
    <col min="2069" max="2069" width="9.28515625" style="6" customWidth="1"/>
    <col min="2070" max="2071" width="16.42578125" style="6" customWidth="1"/>
    <col min="2072" max="2072" width="21.7109375" style="6" customWidth="1"/>
    <col min="2073" max="2305" width="9.140625" style="6"/>
    <col min="2306" max="2306" width="12.28515625" style="6" bestFit="1" customWidth="1"/>
    <col min="2307" max="2307" width="44.5703125" style="6" customWidth="1"/>
    <col min="2308" max="2308" width="15.28515625" style="6" customWidth="1"/>
    <col min="2309" max="2310" width="12.42578125" style="6" customWidth="1"/>
    <col min="2311" max="2318" width="11.5703125" style="6" customWidth="1"/>
    <col min="2319" max="2319" width="11.28515625" style="6" customWidth="1"/>
    <col min="2320" max="2320" width="15.140625" style="6" bestFit="1" customWidth="1"/>
    <col min="2321" max="2321" width="11.28515625" style="6" customWidth="1"/>
    <col min="2322" max="2322" width="15.140625" style="6" customWidth="1"/>
    <col min="2323" max="2323" width="16.42578125" style="6" customWidth="1"/>
    <col min="2324" max="2324" width="15.28515625" style="6" customWidth="1"/>
    <col min="2325" max="2325" width="9.28515625" style="6" customWidth="1"/>
    <col min="2326" max="2327" width="16.42578125" style="6" customWidth="1"/>
    <col min="2328" max="2328" width="21.7109375" style="6" customWidth="1"/>
    <col min="2329" max="2561" width="9.140625" style="6"/>
    <col min="2562" max="2562" width="12.28515625" style="6" bestFit="1" customWidth="1"/>
    <col min="2563" max="2563" width="44.5703125" style="6" customWidth="1"/>
    <col min="2564" max="2564" width="15.28515625" style="6" customWidth="1"/>
    <col min="2565" max="2566" width="12.42578125" style="6" customWidth="1"/>
    <col min="2567" max="2574" width="11.5703125" style="6" customWidth="1"/>
    <col min="2575" max="2575" width="11.28515625" style="6" customWidth="1"/>
    <col min="2576" max="2576" width="15.140625" style="6" bestFit="1" customWidth="1"/>
    <col min="2577" max="2577" width="11.28515625" style="6" customWidth="1"/>
    <col min="2578" max="2578" width="15.140625" style="6" customWidth="1"/>
    <col min="2579" max="2579" width="16.42578125" style="6" customWidth="1"/>
    <col min="2580" max="2580" width="15.28515625" style="6" customWidth="1"/>
    <col min="2581" max="2581" width="9.28515625" style="6" customWidth="1"/>
    <col min="2582" max="2583" width="16.42578125" style="6" customWidth="1"/>
    <col min="2584" max="2584" width="21.7109375" style="6" customWidth="1"/>
    <col min="2585" max="2817" width="9.140625" style="6"/>
    <col min="2818" max="2818" width="12.28515625" style="6" bestFit="1" customWidth="1"/>
    <col min="2819" max="2819" width="44.5703125" style="6" customWidth="1"/>
    <col min="2820" max="2820" width="15.28515625" style="6" customWidth="1"/>
    <col min="2821" max="2822" width="12.42578125" style="6" customWidth="1"/>
    <col min="2823" max="2830" width="11.5703125" style="6" customWidth="1"/>
    <col min="2831" max="2831" width="11.28515625" style="6" customWidth="1"/>
    <col min="2832" max="2832" width="15.140625" style="6" bestFit="1" customWidth="1"/>
    <col min="2833" max="2833" width="11.28515625" style="6" customWidth="1"/>
    <col min="2834" max="2834" width="15.140625" style="6" customWidth="1"/>
    <col min="2835" max="2835" width="16.42578125" style="6" customWidth="1"/>
    <col min="2836" max="2836" width="15.28515625" style="6" customWidth="1"/>
    <col min="2837" max="2837" width="9.28515625" style="6" customWidth="1"/>
    <col min="2838" max="2839" width="16.42578125" style="6" customWidth="1"/>
    <col min="2840" max="2840" width="21.7109375" style="6" customWidth="1"/>
    <col min="2841" max="3073" width="9.140625" style="6"/>
    <col min="3074" max="3074" width="12.28515625" style="6" bestFit="1" customWidth="1"/>
    <col min="3075" max="3075" width="44.5703125" style="6" customWidth="1"/>
    <col min="3076" max="3076" width="15.28515625" style="6" customWidth="1"/>
    <col min="3077" max="3078" width="12.42578125" style="6" customWidth="1"/>
    <col min="3079" max="3086" width="11.5703125" style="6" customWidth="1"/>
    <col min="3087" max="3087" width="11.28515625" style="6" customWidth="1"/>
    <col min="3088" max="3088" width="15.140625" style="6" bestFit="1" customWidth="1"/>
    <col min="3089" max="3089" width="11.28515625" style="6" customWidth="1"/>
    <col min="3090" max="3090" width="15.140625" style="6" customWidth="1"/>
    <col min="3091" max="3091" width="16.42578125" style="6" customWidth="1"/>
    <col min="3092" max="3092" width="15.28515625" style="6" customWidth="1"/>
    <col min="3093" max="3093" width="9.28515625" style="6" customWidth="1"/>
    <col min="3094" max="3095" width="16.42578125" style="6" customWidth="1"/>
    <col min="3096" max="3096" width="21.7109375" style="6" customWidth="1"/>
    <col min="3097" max="3329" width="9.140625" style="6"/>
    <col min="3330" max="3330" width="12.28515625" style="6" bestFit="1" customWidth="1"/>
    <col min="3331" max="3331" width="44.5703125" style="6" customWidth="1"/>
    <col min="3332" max="3332" width="15.28515625" style="6" customWidth="1"/>
    <col min="3333" max="3334" width="12.42578125" style="6" customWidth="1"/>
    <col min="3335" max="3342" width="11.5703125" style="6" customWidth="1"/>
    <col min="3343" max="3343" width="11.28515625" style="6" customWidth="1"/>
    <col min="3344" max="3344" width="15.140625" style="6" bestFit="1" customWidth="1"/>
    <col min="3345" max="3345" width="11.28515625" style="6" customWidth="1"/>
    <col min="3346" max="3346" width="15.140625" style="6" customWidth="1"/>
    <col min="3347" max="3347" width="16.42578125" style="6" customWidth="1"/>
    <col min="3348" max="3348" width="15.28515625" style="6" customWidth="1"/>
    <col min="3349" max="3349" width="9.28515625" style="6" customWidth="1"/>
    <col min="3350" max="3351" width="16.42578125" style="6" customWidth="1"/>
    <col min="3352" max="3352" width="21.7109375" style="6" customWidth="1"/>
    <col min="3353" max="3585" width="9.140625" style="6"/>
    <col min="3586" max="3586" width="12.28515625" style="6" bestFit="1" customWidth="1"/>
    <col min="3587" max="3587" width="44.5703125" style="6" customWidth="1"/>
    <col min="3588" max="3588" width="15.28515625" style="6" customWidth="1"/>
    <col min="3589" max="3590" width="12.42578125" style="6" customWidth="1"/>
    <col min="3591" max="3598" width="11.5703125" style="6" customWidth="1"/>
    <col min="3599" max="3599" width="11.28515625" style="6" customWidth="1"/>
    <col min="3600" max="3600" width="15.140625" style="6" bestFit="1" customWidth="1"/>
    <col min="3601" max="3601" width="11.28515625" style="6" customWidth="1"/>
    <col min="3602" max="3602" width="15.140625" style="6" customWidth="1"/>
    <col min="3603" max="3603" width="16.42578125" style="6" customWidth="1"/>
    <col min="3604" max="3604" width="15.28515625" style="6" customWidth="1"/>
    <col min="3605" max="3605" width="9.28515625" style="6" customWidth="1"/>
    <col min="3606" max="3607" width="16.42578125" style="6" customWidth="1"/>
    <col min="3608" max="3608" width="21.7109375" style="6" customWidth="1"/>
    <col min="3609" max="3841" width="9.140625" style="6"/>
    <col min="3842" max="3842" width="12.28515625" style="6" bestFit="1" customWidth="1"/>
    <col min="3843" max="3843" width="44.5703125" style="6" customWidth="1"/>
    <col min="3844" max="3844" width="15.28515625" style="6" customWidth="1"/>
    <col min="3845" max="3846" width="12.42578125" style="6" customWidth="1"/>
    <col min="3847" max="3854" width="11.5703125" style="6" customWidth="1"/>
    <col min="3855" max="3855" width="11.28515625" style="6" customWidth="1"/>
    <col min="3856" max="3856" width="15.140625" style="6" bestFit="1" customWidth="1"/>
    <col min="3857" max="3857" width="11.28515625" style="6" customWidth="1"/>
    <col min="3858" max="3858" width="15.140625" style="6" customWidth="1"/>
    <col min="3859" max="3859" width="16.42578125" style="6" customWidth="1"/>
    <col min="3860" max="3860" width="15.28515625" style="6" customWidth="1"/>
    <col min="3861" max="3861" width="9.28515625" style="6" customWidth="1"/>
    <col min="3862" max="3863" width="16.42578125" style="6" customWidth="1"/>
    <col min="3864" max="3864" width="21.7109375" style="6" customWidth="1"/>
    <col min="3865" max="4097" width="9.140625" style="6"/>
    <col min="4098" max="4098" width="12.28515625" style="6" bestFit="1" customWidth="1"/>
    <col min="4099" max="4099" width="44.5703125" style="6" customWidth="1"/>
    <col min="4100" max="4100" width="15.28515625" style="6" customWidth="1"/>
    <col min="4101" max="4102" width="12.42578125" style="6" customWidth="1"/>
    <col min="4103" max="4110" width="11.5703125" style="6" customWidth="1"/>
    <col min="4111" max="4111" width="11.28515625" style="6" customWidth="1"/>
    <col min="4112" max="4112" width="15.140625" style="6" bestFit="1" customWidth="1"/>
    <col min="4113" max="4113" width="11.28515625" style="6" customWidth="1"/>
    <col min="4114" max="4114" width="15.140625" style="6" customWidth="1"/>
    <col min="4115" max="4115" width="16.42578125" style="6" customWidth="1"/>
    <col min="4116" max="4116" width="15.28515625" style="6" customWidth="1"/>
    <col min="4117" max="4117" width="9.28515625" style="6" customWidth="1"/>
    <col min="4118" max="4119" width="16.42578125" style="6" customWidth="1"/>
    <col min="4120" max="4120" width="21.7109375" style="6" customWidth="1"/>
    <col min="4121" max="4353" width="9.140625" style="6"/>
    <col min="4354" max="4354" width="12.28515625" style="6" bestFit="1" customWidth="1"/>
    <col min="4355" max="4355" width="44.5703125" style="6" customWidth="1"/>
    <col min="4356" max="4356" width="15.28515625" style="6" customWidth="1"/>
    <col min="4357" max="4358" width="12.42578125" style="6" customWidth="1"/>
    <col min="4359" max="4366" width="11.5703125" style="6" customWidth="1"/>
    <col min="4367" max="4367" width="11.28515625" style="6" customWidth="1"/>
    <col min="4368" max="4368" width="15.140625" style="6" bestFit="1" customWidth="1"/>
    <col min="4369" max="4369" width="11.28515625" style="6" customWidth="1"/>
    <col min="4370" max="4370" width="15.140625" style="6" customWidth="1"/>
    <col min="4371" max="4371" width="16.42578125" style="6" customWidth="1"/>
    <col min="4372" max="4372" width="15.28515625" style="6" customWidth="1"/>
    <col min="4373" max="4373" width="9.28515625" style="6" customWidth="1"/>
    <col min="4374" max="4375" width="16.42578125" style="6" customWidth="1"/>
    <col min="4376" max="4376" width="21.7109375" style="6" customWidth="1"/>
    <col min="4377" max="4609" width="9.140625" style="6"/>
    <col min="4610" max="4610" width="12.28515625" style="6" bestFit="1" customWidth="1"/>
    <col min="4611" max="4611" width="44.5703125" style="6" customWidth="1"/>
    <col min="4612" max="4612" width="15.28515625" style="6" customWidth="1"/>
    <col min="4613" max="4614" width="12.42578125" style="6" customWidth="1"/>
    <col min="4615" max="4622" width="11.5703125" style="6" customWidth="1"/>
    <col min="4623" max="4623" width="11.28515625" style="6" customWidth="1"/>
    <col min="4624" max="4624" width="15.140625" style="6" bestFit="1" customWidth="1"/>
    <col min="4625" max="4625" width="11.28515625" style="6" customWidth="1"/>
    <col min="4626" max="4626" width="15.140625" style="6" customWidth="1"/>
    <col min="4627" max="4627" width="16.42578125" style="6" customWidth="1"/>
    <col min="4628" max="4628" width="15.28515625" style="6" customWidth="1"/>
    <col min="4629" max="4629" width="9.28515625" style="6" customWidth="1"/>
    <col min="4630" max="4631" width="16.42578125" style="6" customWidth="1"/>
    <col min="4632" max="4632" width="21.7109375" style="6" customWidth="1"/>
    <col min="4633" max="4865" width="9.140625" style="6"/>
    <col min="4866" max="4866" width="12.28515625" style="6" bestFit="1" customWidth="1"/>
    <col min="4867" max="4867" width="44.5703125" style="6" customWidth="1"/>
    <col min="4868" max="4868" width="15.28515625" style="6" customWidth="1"/>
    <col min="4869" max="4870" width="12.42578125" style="6" customWidth="1"/>
    <col min="4871" max="4878" width="11.5703125" style="6" customWidth="1"/>
    <col min="4879" max="4879" width="11.28515625" style="6" customWidth="1"/>
    <col min="4880" max="4880" width="15.140625" style="6" bestFit="1" customWidth="1"/>
    <col min="4881" max="4881" width="11.28515625" style="6" customWidth="1"/>
    <col min="4882" max="4882" width="15.140625" style="6" customWidth="1"/>
    <col min="4883" max="4883" width="16.42578125" style="6" customWidth="1"/>
    <col min="4884" max="4884" width="15.28515625" style="6" customWidth="1"/>
    <col min="4885" max="4885" width="9.28515625" style="6" customWidth="1"/>
    <col min="4886" max="4887" width="16.42578125" style="6" customWidth="1"/>
    <col min="4888" max="4888" width="21.7109375" style="6" customWidth="1"/>
    <col min="4889" max="5121" width="9.140625" style="6"/>
    <col min="5122" max="5122" width="12.28515625" style="6" bestFit="1" customWidth="1"/>
    <col min="5123" max="5123" width="44.5703125" style="6" customWidth="1"/>
    <col min="5124" max="5124" width="15.28515625" style="6" customWidth="1"/>
    <col min="5125" max="5126" width="12.42578125" style="6" customWidth="1"/>
    <col min="5127" max="5134" width="11.5703125" style="6" customWidth="1"/>
    <col min="5135" max="5135" width="11.28515625" style="6" customWidth="1"/>
    <col min="5136" max="5136" width="15.140625" style="6" bestFit="1" customWidth="1"/>
    <col min="5137" max="5137" width="11.28515625" style="6" customWidth="1"/>
    <col min="5138" max="5138" width="15.140625" style="6" customWidth="1"/>
    <col min="5139" max="5139" width="16.42578125" style="6" customWidth="1"/>
    <col min="5140" max="5140" width="15.28515625" style="6" customWidth="1"/>
    <col min="5141" max="5141" width="9.28515625" style="6" customWidth="1"/>
    <col min="5142" max="5143" width="16.42578125" style="6" customWidth="1"/>
    <col min="5144" max="5144" width="21.7109375" style="6" customWidth="1"/>
    <col min="5145" max="5377" width="9.140625" style="6"/>
    <col min="5378" max="5378" width="12.28515625" style="6" bestFit="1" customWidth="1"/>
    <col min="5379" max="5379" width="44.5703125" style="6" customWidth="1"/>
    <col min="5380" max="5380" width="15.28515625" style="6" customWidth="1"/>
    <col min="5381" max="5382" width="12.42578125" style="6" customWidth="1"/>
    <col min="5383" max="5390" width="11.5703125" style="6" customWidth="1"/>
    <col min="5391" max="5391" width="11.28515625" style="6" customWidth="1"/>
    <col min="5392" max="5392" width="15.140625" style="6" bestFit="1" customWidth="1"/>
    <col min="5393" max="5393" width="11.28515625" style="6" customWidth="1"/>
    <col min="5394" max="5394" width="15.140625" style="6" customWidth="1"/>
    <col min="5395" max="5395" width="16.42578125" style="6" customWidth="1"/>
    <col min="5396" max="5396" width="15.28515625" style="6" customWidth="1"/>
    <col min="5397" max="5397" width="9.28515625" style="6" customWidth="1"/>
    <col min="5398" max="5399" width="16.42578125" style="6" customWidth="1"/>
    <col min="5400" max="5400" width="21.7109375" style="6" customWidth="1"/>
    <col min="5401" max="5633" width="9.140625" style="6"/>
    <col min="5634" max="5634" width="12.28515625" style="6" bestFit="1" customWidth="1"/>
    <col min="5635" max="5635" width="44.5703125" style="6" customWidth="1"/>
    <col min="5636" max="5636" width="15.28515625" style="6" customWidth="1"/>
    <col min="5637" max="5638" width="12.42578125" style="6" customWidth="1"/>
    <col min="5639" max="5646" width="11.5703125" style="6" customWidth="1"/>
    <col min="5647" max="5647" width="11.28515625" style="6" customWidth="1"/>
    <col min="5648" max="5648" width="15.140625" style="6" bestFit="1" customWidth="1"/>
    <col min="5649" max="5649" width="11.28515625" style="6" customWidth="1"/>
    <col min="5650" max="5650" width="15.140625" style="6" customWidth="1"/>
    <col min="5651" max="5651" width="16.42578125" style="6" customWidth="1"/>
    <col min="5652" max="5652" width="15.28515625" style="6" customWidth="1"/>
    <col min="5653" max="5653" width="9.28515625" style="6" customWidth="1"/>
    <col min="5654" max="5655" width="16.42578125" style="6" customWidth="1"/>
    <col min="5656" max="5656" width="21.7109375" style="6" customWidth="1"/>
    <col min="5657" max="5889" width="9.140625" style="6"/>
    <col min="5890" max="5890" width="12.28515625" style="6" bestFit="1" customWidth="1"/>
    <col min="5891" max="5891" width="44.5703125" style="6" customWidth="1"/>
    <col min="5892" max="5892" width="15.28515625" style="6" customWidth="1"/>
    <col min="5893" max="5894" width="12.42578125" style="6" customWidth="1"/>
    <col min="5895" max="5902" width="11.5703125" style="6" customWidth="1"/>
    <col min="5903" max="5903" width="11.28515625" style="6" customWidth="1"/>
    <col min="5904" max="5904" width="15.140625" style="6" bestFit="1" customWidth="1"/>
    <col min="5905" max="5905" width="11.28515625" style="6" customWidth="1"/>
    <col min="5906" max="5906" width="15.140625" style="6" customWidth="1"/>
    <col min="5907" max="5907" width="16.42578125" style="6" customWidth="1"/>
    <col min="5908" max="5908" width="15.28515625" style="6" customWidth="1"/>
    <col min="5909" max="5909" width="9.28515625" style="6" customWidth="1"/>
    <col min="5910" max="5911" width="16.42578125" style="6" customWidth="1"/>
    <col min="5912" max="5912" width="21.7109375" style="6" customWidth="1"/>
    <col min="5913" max="6145" width="9.140625" style="6"/>
    <col min="6146" max="6146" width="12.28515625" style="6" bestFit="1" customWidth="1"/>
    <col min="6147" max="6147" width="44.5703125" style="6" customWidth="1"/>
    <col min="6148" max="6148" width="15.28515625" style="6" customWidth="1"/>
    <col min="6149" max="6150" width="12.42578125" style="6" customWidth="1"/>
    <col min="6151" max="6158" width="11.5703125" style="6" customWidth="1"/>
    <col min="6159" max="6159" width="11.28515625" style="6" customWidth="1"/>
    <col min="6160" max="6160" width="15.140625" style="6" bestFit="1" customWidth="1"/>
    <col min="6161" max="6161" width="11.28515625" style="6" customWidth="1"/>
    <col min="6162" max="6162" width="15.140625" style="6" customWidth="1"/>
    <col min="6163" max="6163" width="16.42578125" style="6" customWidth="1"/>
    <col min="6164" max="6164" width="15.28515625" style="6" customWidth="1"/>
    <col min="6165" max="6165" width="9.28515625" style="6" customWidth="1"/>
    <col min="6166" max="6167" width="16.42578125" style="6" customWidth="1"/>
    <col min="6168" max="6168" width="21.7109375" style="6" customWidth="1"/>
    <col min="6169" max="6401" width="9.140625" style="6"/>
    <col min="6402" max="6402" width="12.28515625" style="6" bestFit="1" customWidth="1"/>
    <col min="6403" max="6403" width="44.5703125" style="6" customWidth="1"/>
    <col min="6404" max="6404" width="15.28515625" style="6" customWidth="1"/>
    <col min="6405" max="6406" width="12.42578125" style="6" customWidth="1"/>
    <col min="6407" max="6414" width="11.5703125" style="6" customWidth="1"/>
    <col min="6415" max="6415" width="11.28515625" style="6" customWidth="1"/>
    <col min="6416" max="6416" width="15.140625" style="6" bestFit="1" customWidth="1"/>
    <col min="6417" max="6417" width="11.28515625" style="6" customWidth="1"/>
    <col min="6418" max="6418" width="15.140625" style="6" customWidth="1"/>
    <col min="6419" max="6419" width="16.42578125" style="6" customWidth="1"/>
    <col min="6420" max="6420" width="15.28515625" style="6" customWidth="1"/>
    <col min="6421" max="6421" width="9.28515625" style="6" customWidth="1"/>
    <col min="6422" max="6423" width="16.42578125" style="6" customWidth="1"/>
    <col min="6424" max="6424" width="21.7109375" style="6" customWidth="1"/>
    <col min="6425" max="6657" width="9.140625" style="6"/>
    <col min="6658" max="6658" width="12.28515625" style="6" bestFit="1" customWidth="1"/>
    <col min="6659" max="6659" width="44.5703125" style="6" customWidth="1"/>
    <col min="6660" max="6660" width="15.28515625" style="6" customWidth="1"/>
    <col min="6661" max="6662" width="12.42578125" style="6" customWidth="1"/>
    <col min="6663" max="6670" width="11.5703125" style="6" customWidth="1"/>
    <col min="6671" max="6671" width="11.28515625" style="6" customWidth="1"/>
    <col min="6672" max="6672" width="15.140625" style="6" bestFit="1" customWidth="1"/>
    <col min="6673" max="6673" width="11.28515625" style="6" customWidth="1"/>
    <col min="6674" max="6674" width="15.140625" style="6" customWidth="1"/>
    <col min="6675" max="6675" width="16.42578125" style="6" customWidth="1"/>
    <col min="6676" max="6676" width="15.28515625" style="6" customWidth="1"/>
    <col min="6677" max="6677" width="9.28515625" style="6" customWidth="1"/>
    <col min="6678" max="6679" width="16.42578125" style="6" customWidth="1"/>
    <col min="6680" max="6680" width="21.7109375" style="6" customWidth="1"/>
    <col min="6681" max="6913" width="9.140625" style="6"/>
    <col min="6914" max="6914" width="12.28515625" style="6" bestFit="1" customWidth="1"/>
    <col min="6915" max="6915" width="44.5703125" style="6" customWidth="1"/>
    <col min="6916" max="6916" width="15.28515625" style="6" customWidth="1"/>
    <col min="6917" max="6918" width="12.42578125" style="6" customWidth="1"/>
    <col min="6919" max="6926" width="11.5703125" style="6" customWidth="1"/>
    <col min="6927" max="6927" width="11.28515625" style="6" customWidth="1"/>
    <col min="6928" max="6928" width="15.140625" style="6" bestFit="1" customWidth="1"/>
    <col min="6929" max="6929" width="11.28515625" style="6" customWidth="1"/>
    <col min="6930" max="6930" width="15.140625" style="6" customWidth="1"/>
    <col min="6931" max="6931" width="16.42578125" style="6" customWidth="1"/>
    <col min="6932" max="6932" width="15.28515625" style="6" customWidth="1"/>
    <col min="6933" max="6933" width="9.28515625" style="6" customWidth="1"/>
    <col min="6934" max="6935" width="16.42578125" style="6" customWidth="1"/>
    <col min="6936" max="6936" width="21.7109375" style="6" customWidth="1"/>
    <col min="6937" max="7169" width="9.140625" style="6"/>
    <col min="7170" max="7170" width="12.28515625" style="6" bestFit="1" customWidth="1"/>
    <col min="7171" max="7171" width="44.5703125" style="6" customWidth="1"/>
    <col min="7172" max="7172" width="15.28515625" style="6" customWidth="1"/>
    <col min="7173" max="7174" width="12.42578125" style="6" customWidth="1"/>
    <col min="7175" max="7182" width="11.5703125" style="6" customWidth="1"/>
    <col min="7183" max="7183" width="11.28515625" style="6" customWidth="1"/>
    <col min="7184" max="7184" width="15.140625" style="6" bestFit="1" customWidth="1"/>
    <col min="7185" max="7185" width="11.28515625" style="6" customWidth="1"/>
    <col min="7186" max="7186" width="15.140625" style="6" customWidth="1"/>
    <col min="7187" max="7187" width="16.42578125" style="6" customWidth="1"/>
    <col min="7188" max="7188" width="15.28515625" style="6" customWidth="1"/>
    <col min="7189" max="7189" width="9.28515625" style="6" customWidth="1"/>
    <col min="7190" max="7191" width="16.42578125" style="6" customWidth="1"/>
    <col min="7192" max="7192" width="21.7109375" style="6" customWidth="1"/>
    <col min="7193" max="7425" width="9.140625" style="6"/>
    <col min="7426" max="7426" width="12.28515625" style="6" bestFit="1" customWidth="1"/>
    <col min="7427" max="7427" width="44.5703125" style="6" customWidth="1"/>
    <col min="7428" max="7428" width="15.28515625" style="6" customWidth="1"/>
    <col min="7429" max="7430" width="12.42578125" style="6" customWidth="1"/>
    <col min="7431" max="7438" width="11.5703125" style="6" customWidth="1"/>
    <col min="7439" max="7439" width="11.28515625" style="6" customWidth="1"/>
    <col min="7440" max="7440" width="15.140625" style="6" bestFit="1" customWidth="1"/>
    <col min="7441" max="7441" width="11.28515625" style="6" customWidth="1"/>
    <col min="7442" max="7442" width="15.140625" style="6" customWidth="1"/>
    <col min="7443" max="7443" width="16.42578125" style="6" customWidth="1"/>
    <col min="7444" max="7444" width="15.28515625" style="6" customWidth="1"/>
    <col min="7445" max="7445" width="9.28515625" style="6" customWidth="1"/>
    <col min="7446" max="7447" width="16.42578125" style="6" customWidth="1"/>
    <col min="7448" max="7448" width="21.7109375" style="6" customWidth="1"/>
    <col min="7449" max="7681" width="9.140625" style="6"/>
    <col min="7682" max="7682" width="12.28515625" style="6" bestFit="1" customWidth="1"/>
    <col min="7683" max="7683" width="44.5703125" style="6" customWidth="1"/>
    <col min="7684" max="7684" width="15.28515625" style="6" customWidth="1"/>
    <col min="7685" max="7686" width="12.42578125" style="6" customWidth="1"/>
    <col min="7687" max="7694" width="11.5703125" style="6" customWidth="1"/>
    <col min="7695" max="7695" width="11.28515625" style="6" customWidth="1"/>
    <col min="7696" max="7696" width="15.140625" style="6" bestFit="1" customWidth="1"/>
    <col min="7697" max="7697" width="11.28515625" style="6" customWidth="1"/>
    <col min="7698" max="7698" width="15.140625" style="6" customWidth="1"/>
    <col min="7699" max="7699" width="16.42578125" style="6" customWidth="1"/>
    <col min="7700" max="7700" width="15.28515625" style="6" customWidth="1"/>
    <col min="7701" max="7701" width="9.28515625" style="6" customWidth="1"/>
    <col min="7702" max="7703" width="16.42578125" style="6" customWidth="1"/>
    <col min="7704" max="7704" width="21.7109375" style="6" customWidth="1"/>
    <col min="7705" max="7937" width="9.140625" style="6"/>
    <col min="7938" max="7938" width="12.28515625" style="6" bestFit="1" customWidth="1"/>
    <col min="7939" max="7939" width="44.5703125" style="6" customWidth="1"/>
    <col min="7940" max="7940" width="15.28515625" style="6" customWidth="1"/>
    <col min="7941" max="7942" width="12.42578125" style="6" customWidth="1"/>
    <col min="7943" max="7950" width="11.5703125" style="6" customWidth="1"/>
    <col min="7951" max="7951" width="11.28515625" style="6" customWidth="1"/>
    <col min="7952" max="7952" width="15.140625" style="6" bestFit="1" customWidth="1"/>
    <col min="7953" max="7953" width="11.28515625" style="6" customWidth="1"/>
    <col min="7954" max="7954" width="15.140625" style="6" customWidth="1"/>
    <col min="7955" max="7955" width="16.42578125" style="6" customWidth="1"/>
    <col min="7956" max="7956" width="15.28515625" style="6" customWidth="1"/>
    <col min="7957" max="7957" width="9.28515625" style="6" customWidth="1"/>
    <col min="7958" max="7959" width="16.42578125" style="6" customWidth="1"/>
    <col min="7960" max="7960" width="21.7109375" style="6" customWidth="1"/>
    <col min="7961" max="8193" width="9.140625" style="6"/>
    <col min="8194" max="8194" width="12.28515625" style="6" bestFit="1" customWidth="1"/>
    <col min="8195" max="8195" width="44.5703125" style="6" customWidth="1"/>
    <col min="8196" max="8196" width="15.28515625" style="6" customWidth="1"/>
    <col min="8197" max="8198" width="12.42578125" style="6" customWidth="1"/>
    <col min="8199" max="8206" width="11.5703125" style="6" customWidth="1"/>
    <col min="8207" max="8207" width="11.28515625" style="6" customWidth="1"/>
    <col min="8208" max="8208" width="15.140625" style="6" bestFit="1" customWidth="1"/>
    <col min="8209" max="8209" width="11.28515625" style="6" customWidth="1"/>
    <col min="8210" max="8210" width="15.140625" style="6" customWidth="1"/>
    <col min="8211" max="8211" width="16.42578125" style="6" customWidth="1"/>
    <col min="8212" max="8212" width="15.28515625" style="6" customWidth="1"/>
    <col min="8213" max="8213" width="9.28515625" style="6" customWidth="1"/>
    <col min="8214" max="8215" width="16.42578125" style="6" customWidth="1"/>
    <col min="8216" max="8216" width="21.7109375" style="6" customWidth="1"/>
    <col min="8217" max="8449" width="9.140625" style="6"/>
    <col min="8450" max="8450" width="12.28515625" style="6" bestFit="1" customWidth="1"/>
    <col min="8451" max="8451" width="44.5703125" style="6" customWidth="1"/>
    <col min="8452" max="8452" width="15.28515625" style="6" customWidth="1"/>
    <col min="8453" max="8454" width="12.42578125" style="6" customWidth="1"/>
    <col min="8455" max="8462" width="11.5703125" style="6" customWidth="1"/>
    <col min="8463" max="8463" width="11.28515625" style="6" customWidth="1"/>
    <col min="8464" max="8464" width="15.140625" style="6" bestFit="1" customWidth="1"/>
    <col min="8465" max="8465" width="11.28515625" style="6" customWidth="1"/>
    <col min="8466" max="8466" width="15.140625" style="6" customWidth="1"/>
    <col min="8467" max="8467" width="16.42578125" style="6" customWidth="1"/>
    <col min="8468" max="8468" width="15.28515625" style="6" customWidth="1"/>
    <col min="8469" max="8469" width="9.28515625" style="6" customWidth="1"/>
    <col min="8470" max="8471" width="16.42578125" style="6" customWidth="1"/>
    <col min="8472" max="8472" width="21.7109375" style="6" customWidth="1"/>
    <col min="8473" max="8705" width="9.140625" style="6"/>
    <col min="8706" max="8706" width="12.28515625" style="6" bestFit="1" customWidth="1"/>
    <col min="8707" max="8707" width="44.5703125" style="6" customWidth="1"/>
    <col min="8708" max="8708" width="15.28515625" style="6" customWidth="1"/>
    <col min="8709" max="8710" width="12.42578125" style="6" customWidth="1"/>
    <col min="8711" max="8718" width="11.5703125" style="6" customWidth="1"/>
    <col min="8719" max="8719" width="11.28515625" style="6" customWidth="1"/>
    <col min="8720" max="8720" width="15.140625" style="6" bestFit="1" customWidth="1"/>
    <col min="8721" max="8721" width="11.28515625" style="6" customWidth="1"/>
    <col min="8722" max="8722" width="15.140625" style="6" customWidth="1"/>
    <col min="8723" max="8723" width="16.42578125" style="6" customWidth="1"/>
    <col min="8724" max="8724" width="15.28515625" style="6" customWidth="1"/>
    <col min="8725" max="8725" width="9.28515625" style="6" customWidth="1"/>
    <col min="8726" max="8727" width="16.42578125" style="6" customWidth="1"/>
    <col min="8728" max="8728" width="21.7109375" style="6" customWidth="1"/>
    <col min="8729" max="8961" width="9.140625" style="6"/>
    <col min="8962" max="8962" width="12.28515625" style="6" bestFit="1" customWidth="1"/>
    <col min="8963" max="8963" width="44.5703125" style="6" customWidth="1"/>
    <col min="8964" max="8964" width="15.28515625" style="6" customWidth="1"/>
    <col min="8965" max="8966" width="12.42578125" style="6" customWidth="1"/>
    <col min="8967" max="8974" width="11.5703125" style="6" customWidth="1"/>
    <col min="8975" max="8975" width="11.28515625" style="6" customWidth="1"/>
    <col min="8976" max="8976" width="15.140625" style="6" bestFit="1" customWidth="1"/>
    <col min="8977" max="8977" width="11.28515625" style="6" customWidth="1"/>
    <col min="8978" max="8978" width="15.140625" style="6" customWidth="1"/>
    <col min="8979" max="8979" width="16.42578125" style="6" customWidth="1"/>
    <col min="8980" max="8980" width="15.28515625" style="6" customWidth="1"/>
    <col min="8981" max="8981" width="9.28515625" style="6" customWidth="1"/>
    <col min="8982" max="8983" width="16.42578125" style="6" customWidth="1"/>
    <col min="8984" max="8984" width="21.7109375" style="6" customWidth="1"/>
    <col min="8985" max="9217" width="9.140625" style="6"/>
    <col min="9218" max="9218" width="12.28515625" style="6" bestFit="1" customWidth="1"/>
    <col min="9219" max="9219" width="44.5703125" style="6" customWidth="1"/>
    <col min="9220" max="9220" width="15.28515625" style="6" customWidth="1"/>
    <col min="9221" max="9222" width="12.42578125" style="6" customWidth="1"/>
    <col min="9223" max="9230" width="11.5703125" style="6" customWidth="1"/>
    <col min="9231" max="9231" width="11.28515625" style="6" customWidth="1"/>
    <col min="9232" max="9232" width="15.140625" style="6" bestFit="1" customWidth="1"/>
    <col min="9233" max="9233" width="11.28515625" style="6" customWidth="1"/>
    <col min="9234" max="9234" width="15.140625" style="6" customWidth="1"/>
    <col min="9235" max="9235" width="16.42578125" style="6" customWidth="1"/>
    <col min="9236" max="9236" width="15.28515625" style="6" customWidth="1"/>
    <col min="9237" max="9237" width="9.28515625" style="6" customWidth="1"/>
    <col min="9238" max="9239" width="16.42578125" style="6" customWidth="1"/>
    <col min="9240" max="9240" width="21.7109375" style="6" customWidth="1"/>
    <col min="9241" max="9473" width="9.140625" style="6"/>
    <col min="9474" max="9474" width="12.28515625" style="6" bestFit="1" customWidth="1"/>
    <col min="9475" max="9475" width="44.5703125" style="6" customWidth="1"/>
    <col min="9476" max="9476" width="15.28515625" style="6" customWidth="1"/>
    <col min="9477" max="9478" width="12.42578125" style="6" customWidth="1"/>
    <col min="9479" max="9486" width="11.5703125" style="6" customWidth="1"/>
    <col min="9487" max="9487" width="11.28515625" style="6" customWidth="1"/>
    <col min="9488" max="9488" width="15.140625" style="6" bestFit="1" customWidth="1"/>
    <col min="9489" max="9489" width="11.28515625" style="6" customWidth="1"/>
    <col min="9490" max="9490" width="15.140625" style="6" customWidth="1"/>
    <col min="9491" max="9491" width="16.42578125" style="6" customWidth="1"/>
    <col min="9492" max="9492" width="15.28515625" style="6" customWidth="1"/>
    <col min="9493" max="9493" width="9.28515625" style="6" customWidth="1"/>
    <col min="9494" max="9495" width="16.42578125" style="6" customWidth="1"/>
    <col min="9496" max="9496" width="21.7109375" style="6" customWidth="1"/>
    <col min="9497" max="9729" width="9.140625" style="6"/>
    <col min="9730" max="9730" width="12.28515625" style="6" bestFit="1" customWidth="1"/>
    <col min="9731" max="9731" width="44.5703125" style="6" customWidth="1"/>
    <col min="9732" max="9732" width="15.28515625" style="6" customWidth="1"/>
    <col min="9733" max="9734" width="12.42578125" style="6" customWidth="1"/>
    <col min="9735" max="9742" width="11.5703125" style="6" customWidth="1"/>
    <col min="9743" max="9743" width="11.28515625" style="6" customWidth="1"/>
    <col min="9744" max="9744" width="15.140625" style="6" bestFit="1" customWidth="1"/>
    <col min="9745" max="9745" width="11.28515625" style="6" customWidth="1"/>
    <col min="9746" max="9746" width="15.140625" style="6" customWidth="1"/>
    <col min="9747" max="9747" width="16.42578125" style="6" customWidth="1"/>
    <col min="9748" max="9748" width="15.28515625" style="6" customWidth="1"/>
    <col min="9749" max="9749" width="9.28515625" style="6" customWidth="1"/>
    <col min="9750" max="9751" width="16.42578125" style="6" customWidth="1"/>
    <col min="9752" max="9752" width="21.7109375" style="6" customWidth="1"/>
    <col min="9753" max="9985" width="9.140625" style="6"/>
    <col min="9986" max="9986" width="12.28515625" style="6" bestFit="1" customWidth="1"/>
    <col min="9987" max="9987" width="44.5703125" style="6" customWidth="1"/>
    <col min="9988" max="9988" width="15.28515625" style="6" customWidth="1"/>
    <col min="9989" max="9990" width="12.42578125" style="6" customWidth="1"/>
    <col min="9991" max="9998" width="11.5703125" style="6" customWidth="1"/>
    <col min="9999" max="9999" width="11.28515625" style="6" customWidth="1"/>
    <col min="10000" max="10000" width="15.140625" style="6" bestFit="1" customWidth="1"/>
    <col min="10001" max="10001" width="11.28515625" style="6" customWidth="1"/>
    <col min="10002" max="10002" width="15.140625" style="6" customWidth="1"/>
    <col min="10003" max="10003" width="16.42578125" style="6" customWidth="1"/>
    <col min="10004" max="10004" width="15.28515625" style="6" customWidth="1"/>
    <col min="10005" max="10005" width="9.28515625" style="6" customWidth="1"/>
    <col min="10006" max="10007" width="16.42578125" style="6" customWidth="1"/>
    <col min="10008" max="10008" width="21.7109375" style="6" customWidth="1"/>
    <col min="10009" max="10241" width="9.140625" style="6"/>
    <col min="10242" max="10242" width="12.28515625" style="6" bestFit="1" customWidth="1"/>
    <col min="10243" max="10243" width="44.5703125" style="6" customWidth="1"/>
    <col min="10244" max="10244" width="15.28515625" style="6" customWidth="1"/>
    <col min="10245" max="10246" width="12.42578125" style="6" customWidth="1"/>
    <col min="10247" max="10254" width="11.5703125" style="6" customWidth="1"/>
    <col min="10255" max="10255" width="11.28515625" style="6" customWidth="1"/>
    <col min="10256" max="10256" width="15.140625" style="6" bestFit="1" customWidth="1"/>
    <col min="10257" max="10257" width="11.28515625" style="6" customWidth="1"/>
    <col min="10258" max="10258" width="15.140625" style="6" customWidth="1"/>
    <col min="10259" max="10259" width="16.42578125" style="6" customWidth="1"/>
    <col min="10260" max="10260" width="15.28515625" style="6" customWidth="1"/>
    <col min="10261" max="10261" width="9.28515625" style="6" customWidth="1"/>
    <col min="10262" max="10263" width="16.42578125" style="6" customWidth="1"/>
    <col min="10264" max="10264" width="21.7109375" style="6" customWidth="1"/>
    <col min="10265" max="10497" width="9.140625" style="6"/>
    <col min="10498" max="10498" width="12.28515625" style="6" bestFit="1" customWidth="1"/>
    <col min="10499" max="10499" width="44.5703125" style="6" customWidth="1"/>
    <col min="10500" max="10500" width="15.28515625" style="6" customWidth="1"/>
    <col min="10501" max="10502" width="12.42578125" style="6" customWidth="1"/>
    <col min="10503" max="10510" width="11.5703125" style="6" customWidth="1"/>
    <col min="10511" max="10511" width="11.28515625" style="6" customWidth="1"/>
    <col min="10512" max="10512" width="15.140625" style="6" bestFit="1" customWidth="1"/>
    <col min="10513" max="10513" width="11.28515625" style="6" customWidth="1"/>
    <col min="10514" max="10514" width="15.140625" style="6" customWidth="1"/>
    <col min="10515" max="10515" width="16.42578125" style="6" customWidth="1"/>
    <col min="10516" max="10516" width="15.28515625" style="6" customWidth="1"/>
    <col min="10517" max="10517" width="9.28515625" style="6" customWidth="1"/>
    <col min="10518" max="10519" width="16.42578125" style="6" customWidth="1"/>
    <col min="10520" max="10520" width="21.7109375" style="6" customWidth="1"/>
    <col min="10521" max="10753" width="9.140625" style="6"/>
    <col min="10754" max="10754" width="12.28515625" style="6" bestFit="1" customWidth="1"/>
    <col min="10755" max="10755" width="44.5703125" style="6" customWidth="1"/>
    <col min="10756" max="10756" width="15.28515625" style="6" customWidth="1"/>
    <col min="10757" max="10758" width="12.42578125" style="6" customWidth="1"/>
    <col min="10759" max="10766" width="11.5703125" style="6" customWidth="1"/>
    <col min="10767" max="10767" width="11.28515625" style="6" customWidth="1"/>
    <col min="10768" max="10768" width="15.140625" style="6" bestFit="1" customWidth="1"/>
    <col min="10769" max="10769" width="11.28515625" style="6" customWidth="1"/>
    <col min="10770" max="10770" width="15.140625" style="6" customWidth="1"/>
    <col min="10771" max="10771" width="16.42578125" style="6" customWidth="1"/>
    <col min="10772" max="10772" width="15.28515625" style="6" customWidth="1"/>
    <col min="10773" max="10773" width="9.28515625" style="6" customWidth="1"/>
    <col min="10774" max="10775" width="16.42578125" style="6" customWidth="1"/>
    <col min="10776" max="10776" width="21.7109375" style="6" customWidth="1"/>
    <col min="10777" max="11009" width="9.140625" style="6"/>
    <col min="11010" max="11010" width="12.28515625" style="6" bestFit="1" customWidth="1"/>
    <col min="11011" max="11011" width="44.5703125" style="6" customWidth="1"/>
    <col min="11012" max="11012" width="15.28515625" style="6" customWidth="1"/>
    <col min="11013" max="11014" width="12.42578125" style="6" customWidth="1"/>
    <col min="11015" max="11022" width="11.5703125" style="6" customWidth="1"/>
    <col min="11023" max="11023" width="11.28515625" style="6" customWidth="1"/>
    <col min="11024" max="11024" width="15.140625" style="6" bestFit="1" customWidth="1"/>
    <col min="11025" max="11025" width="11.28515625" style="6" customWidth="1"/>
    <col min="11026" max="11026" width="15.140625" style="6" customWidth="1"/>
    <col min="11027" max="11027" width="16.42578125" style="6" customWidth="1"/>
    <col min="11028" max="11028" width="15.28515625" style="6" customWidth="1"/>
    <col min="11029" max="11029" width="9.28515625" style="6" customWidth="1"/>
    <col min="11030" max="11031" width="16.42578125" style="6" customWidth="1"/>
    <col min="11032" max="11032" width="21.7109375" style="6" customWidth="1"/>
    <col min="11033" max="11265" width="9.140625" style="6"/>
    <col min="11266" max="11266" width="12.28515625" style="6" bestFit="1" customWidth="1"/>
    <col min="11267" max="11267" width="44.5703125" style="6" customWidth="1"/>
    <col min="11268" max="11268" width="15.28515625" style="6" customWidth="1"/>
    <col min="11269" max="11270" width="12.42578125" style="6" customWidth="1"/>
    <col min="11271" max="11278" width="11.5703125" style="6" customWidth="1"/>
    <col min="11279" max="11279" width="11.28515625" style="6" customWidth="1"/>
    <col min="11280" max="11280" width="15.140625" style="6" bestFit="1" customWidth="1"/>
    <col min="11281" max="11281" width="11.28515625" style="6" customWidth="1"/>
    <col min="11282" max="11282" width="15.140625" style="6" customWidth="1"/>
    <col min="11283" max="11283" width="16.42578125" style="6" customWidth="1"/>
    <col min="11284" max="11284" width="15.28515625" style="6" customWidth="1"/>
    <col min="11285" max="11285" width="9.28515625" style="6" customWidth="1"/>
    <col min="11286" max="11287" width="16.42578125" style="6" customWidth="1"/>
    <col min="11288" max="11288" width="21.7109375" style="6" customWidth="1"/>
    <col min="11289" max="11521" width="9.140625" style="6"/>
    <col min="11522" max="11522" width="12.28515625" style="6" bestFit="1" customWidth="1"/>
    <col min="11523" max="11523" width="44.5703125" style="6" customWidth="1"/>
    <col min="11524" max="11524" width="15.28515625" style="6" customWidth="1"/>
    <col min="11525" max="11526" width="12.42578125" style="6" customWidth="1"/>
    <col min="11527" max="11534" width="11.5703125" style="6" customWidth="1"/>
    <col min="11535" max="11535" width="11.28515625" style="6" customWidth="1"/>
    <col min="11536" max="11536" width="15.140625" style="6" bestFit="1" customWidth="1"/>
    <col min="11537" max="11537" width="11.28515625" style="6" customWidth="1"/>
    <col min="11538" max="11538" width="15.140625" style="6" customWidth="1"/>
    <col min="11539" max="11539" width="16.42578125" style="6" customWidth="1"/>
    <col min="11540" max="11540" width="15.28515625" style="6" customWidth="1"/>
    <col min="11541" max="11541" width="9.28515625" style="6" customWidth="1"/>
    <col min="11542" max="11543" width="16.42578125" style="6" customWidth="1"/>
    <col min="11544" max="11544" width="21.7109375" style="6" customWidth="1"/>
    <col min="11545" max="11777" width="9.140625" style="6"/>
    <col min="11778" max="11778" width="12.28515625" style="6" bestFit="1" customWidth="1"/>
    <col min="11779" max="11779" width="44.5703125" style="6" customWidth="1"/>
    <col min="11780" max="11780" width="15.28515625" style="6" customWidth="1"/>
    <col min="11781" max="11782" width="12.42578125" style="6" customWidth="1"/>
    <col min="11783" max="11790" width="11.5703125" style="6" customWidth="1"/>
    <col min="11791" max="11791" width="11.28515625" style="6" customWidth="1"/>
    <col min="11792" max="11792" width="15.140625" style="6" bestFit="1" customWidth="1"/>
    <col min="11793" max="11793" width="11.28515625" style="6" customWidth="1"/>
    <col min="11794" max="11794" width="15.140625" style="6" customWidth="1"/>
    <col min="11795" max="11795" width="16.42578125" style="6" customWidth="1"/>
    <col min="11796" max="11796" width="15.28515625" style="6" customWidth="1"/>
    <col min="11797" max="11797" width="9.28515625" style="6" customWidth="1"/>
    <col min="11798" max="11799" width="16.42578125" style="6" customWidth="1"/>
    <col min="11800" max="11800" width="21.7109375" style="6" customWidth="1"/>
    <col min="11801" max="12033" width="9.140625" style="6"/>
    <col min="12034" max="12034" width="12.28515625" style="6" bestFit="1" customWidth="1"/>
    <col min="12035" max="12035" width="44.5703125" style="6" customWidth="1"/>
    <col min="12036" max="12036" width="15.28515625" style="6" customWidth="1"/>
    <col min="12037" max="12038" width="12.42578125" style="6" customWidth="1"/>
    <col min="12039" max="12046" width="11.5703125" style="6" customWidth="1"/>
    <col min="12047" max="12047" width="11.28515625" style="6" customWidth="1"/>
    <col min="12048" max="12048" width="15.140625" style="6" bestFit="1" customWidth="1"/>
    <col min="12049" max="12049" width="11.28515625" style="6" customWidth="1"/>
    <col min="12050" max="12050" width="15.140625" style="6" customWidth="1"/>
    <col min="12051" max="12051" width="16.42578125" style="6" customWidth="1"/>
    <col min="12052" max="12052" width="15.28515625" style="6" customWidth="1"/>
    <col min="12053" max="12053" width="9.28515625" style="6" customWidth="1"/>
    <col min="12054" max="12055" width="16.42578125" style="6" customWidth="1"/>
    <col min="12056" max="12056" width="21.7109375" style="6" customWidth="1"/>
    <col min="12057" max="12289" width="9.140625" style="6"/>
    <col min="12290" max="12290" width="12.28515625" style="6" bestFit="1" customWidth="1"/>
    <col min="12291" max="12291" width="44.5703125" style="6" customWidth="1"/>
    <col min="12292" max="12292" width="15.28515625" style="6" customWidth="1"/>
    <col min="12293" max="12294" width="12.42578125" style="6" customWidth="1"/>
    <col min="12295" max="12302" width="11.5703125" style="6" customWidth="1"/>
    <col min="12303" max="12303" width="11.28515625" style="6" customWidth="1"/>
    <col min="12304" max="12304" width="15.140625" style="6" bestFit="1" customWidth="1"/>
    <col min="12305" max="12305" width="11.28515625" style="6" customWidth="1"/>
    <col min="12306" max="12306" width="15.140625" style="6" customWidth="1"/>
    <col min="12307" max="12307" width="16.42578125" style="6" customWidth="1"/>
    <col min="12308" max="12308" width="15.28515625" style="6" customWidth="1"/>
    <col min="12309" max="12309" width="9.28515625" style="6" customWidth="1"/>
    <col min="12310" max="12311" width="16.42578125" style="6" customWidth="1"/>
    <col min="12312" max="12312" width="21.7109375" style="6" customWidth="1"/>
    <col min="12313" max="12545" width="9.140625" style="6"/>
    <col min="12546" max="12546" width="12.28515625" style="6" bestFit="1" customWidth="1"/>
    <col min="12547" max="12547" width="44.5703125" style="6" customWidth="1"/>
    <col min="12548" max="12548" width="15.28515625" style="6" customWidth="1"/>
    <col min="12549" max="12550" width="12.42578125" style="6" customWidth="1"/>
    <col min="12551" max="12558" width="11.5703125" style="6" customWidth="1"/>
    <col min="12559" max="12559" width="11.28515625" style="6" customWidth="1"/>
    <col min="12560" max="12560" width="15.140625" style="6" bestFit="1" customWidth="1"/>
    <col min="12561" max="12561" width="11.28515625" style="6" customWidth="1"/>
    <col min="12562" max="12562" width="15.140625" style="6" customWidth="1"/>
    <col min="12563" max="12563" width="16.42578125" style="6" customWidth="1"/>
    <col min="12564" max="12564" width="15.28515625" style="6" customWidth="1"/>
    <col min="12565" max="12565" width="9.28515625" style="6" customWidth="1"/>
    <col min="12566" max="12567" width="16.42578125" style="6" customWidth="1"/>
    <col min="12568" max="12568" width="21.7109375" style="6" customWidth="1"/>
    <col min="12569" max="12801" width="9.140625" style="6"/>
    <col min="12802" max="12802" width="12.28515625" style="6" bestFit="1" customWidth="1"/>
    <col min="12803" max="12803" width="44.5703125" style="6" customWidth="1"/>
    <col min="12804" max="12804" width="15.28515625" style="6" customWidth="1"/>
    <col min="12805" max="12806" width="12.42578125" style="6" customWidth="1"/>
    <col min="12807" max="12814" width="11.5703125" style="6" customWidth="1"/>
    <col min="12815" max="12815" width="11.28515625" style="6" customWidth="1"/>
    <col min="12816" max="12816" width="15.140625" style="6" bestFit="1" customWidth="1"/>
    <col min="12817" max="12817" width="11.28515625" style="6" customWidth="1"/>
    <col min="12818" max="12818" width="15.140625" style="6" customWidth="1"/>
    <col min="12819" max="12819" width="16.42578125" style="6" customWidth="1"/>
    <col min="12820" max="12820" width="15.28515625" style="6" customWidth="1"/>
    <col min="12821" max="12821" width="9.28515625" style="6" customWidth="1"/>
    <col min="12822" max="12823" width="16.42578125" style="6" customWidth="1"/>
    <col min="12824" max="12824" width="21.7109375" style="6" customWidth="1"/>
    <col min="12825" max="13057" width="9.140625" style="6"/>
    <col min="13058" max="13058" width="12.28515625" style="6" bestFit="1" customWidth="1"/>
    <col min="13059" max="13059" width="44.5703125" style="6" customWidth="1"/>
    <col min="13060" max="13060" width="15.28515625" style="6" customWidth="1"/>
    <col min="13061" max="13062" width="12.42578125" style="6" customWidth="1"/>
    <col min="13063" max="13070" width="11.5703125" style="6" customWidth="1"/>
    <col min="13071" max="13071" width="11.28515625" style="6" customWidth="1"/>
    <col min="13072" max="13072" width="15.140625" style="6" bestFit="1" customWidth="1"/>
    <col min="13073" max="13073" width="11.28515625" style="6" customWidth="1"/>
    <col min="13074" max="13074" width="15.140625" style="6" customWidth="1"/>
    <col min="13075" max="13075" width="16.42578125" style="6" customWidth="1"/>
    <col min="13076" max="13076" width="15.28515625" style="6" customWidth="1"/>
    <col min="13077" max="13077" width="9.28515625" style="6" customWidth="1"/>
    <col min="13078" max="13079" width="16.42578125" style="6" customWidth="1"/>
    <col min="13080" max="13080" width="21.7109375" style="6" customWidth="1"/>
    <col min="13081" max="13313" width="9.140625" style="6"/>
    <col min="13314" max="13314" width="12.28515625" style="6" bestFit="1" customWidth="1"/>
    <col min="13315" max="13315" width="44.5703125" style="6" customWidth="1"/>
    <col min="13316" max="13316" width="15.28515625" style="6" customWidth="1"/>
    <col min="13317" max="13318" width="12.42578125" style="6" customWidth="1"/>
    <col min="13319" max="13326" width="11.5703125" style="6" customWidth="1"/>
    <col min="13327" max="13327" width="11.28515625" style="6" customWidth="1"/>
    <col min="13328" max="13328" width="15.140625" style="6" bestFit="1" customWidth="1"/>
    <col min="13329" max="13329" width="11.28515625" style="6" customWidth="1"/>
    <col min="13330" max="13330" width="15.140625" style="6" customWidth="1"/>
    <col min="13331" max="13331" width="16.42578125" style="6" customWidth="1"/>
    <col min="13332" max="13332" width="15.28515625" style="6" customWidth="1"/>
    <col min="13333" max="13333" width="9.28515625" style="6" customWidth="1"/>
    <col min="13334" max="13335" width="16.42578125" style="6" customWidth="1"/>
    <col min="13336" max="13336" width="21.7109375" style="6" customWidth="1"/>
    <col min="13337" max="13569" width="9.140625" style="6"/>
    <col min="13570" max="13570" width="12.28515625" style="6" bestFit="1" customWidth="1"/>
    <col min="13571" max="13571" width="44.5703125" style="6" customWidth="1"/>
    <col min="13572" max="13572" width="15.28515625" style="6" customWidth="1"/>
    <col min="13573" max="13574" width="12.42578125" style="6" customWidth="1"/>
    <col min="13575" max="13582" width="11.5703125" style="6" customWidth="1"/>
    <col min="13583" max="13583" width="11.28515625" style="6" customWidth="1"/>
    <col min="13584" max="13584" width="15.140625" style="6" bestFit="1" customWidth="1"/>
    <col min="13585" max="13585" width="11.28515625" style="6" customWidth="1"/>
    <col min="13586" max="13586" width="15.140625" style="6" customWidth="1"/>
    <col min="13587" max="13587" width="16.42578125" style="6" customWidth="1"/>
    <col min="13588" max="13588" width="15.28515625" style="6" customWidth="1"/>
    <col min="13589" max="13589" width="9.28515625" style="6" customWidth="1"/>
    <col min="13590" max="13591" width="16.42578125" style="6" customWidth="1"/>
    <col min="13592" max="13592" width="21.7109375" style="6" customWidth="1"/>
    <col min="13593" max="13825" width="9.140625" style="6"/>
    <col min="13826" max="13826" width="12.28515625" style="6" bestFit="1" customWidth="1"/>
    <col min="13827" max="13827" width="44.5703125" style="6" customWidth="1"/>
    <col min="13828" max="13828" width="15.28515625" style="6" customWidth="1"/>
    <col min="13829" max="13830" width="12.42578125" style="6" customWidth="1"/>
    <col min="13831" max="13838" width="11.5703125" style="6" customWidth="1"/>
    <col min="13839" max="13839" width="11.28515625" style="6" customWidth="1"/>
    <col min="13840" max="13840" width="15.140625" style="6" bestFit="1" customWidth="1"/>
    <col min="13841" max="13841" width="11.28515625" style="6" customWidth="1"/>
    <col min="13842" max="13842" width="15.140625" style="6" customWidth="1"/>
    <col min="13843" max="13843" width="16.42578125" style="6" customWidth="1"/>
    <col min="13844" max="13844" width="15.28515625" style="6" customWidth="1"/>
    <col min="13845" max="13845" width="9.28515625" style="6" customWidth="1"/>
    <col min="13846" max="13847" width="16.42578125" style="6" customWidth="1"/>
    <col min="13848" max="13848" width="21.7109375" style="6" customWidth="1"/>
    <col min="13849" max="14081" width="9.140625" style="6"/>
    <col min="14082" max="14082" width="12.28515625" style="6" bestFit="1" customWidth="1"/>
    <col min="14083" max="14083" width="44.5703125" style="6" customWidth="1"/>
    <col min="14084" max="14084" width="15.28515625" style="6" customWidth="1"/>
    <col min="14085" max="14086" width="12.42578125" style="6" customWidth="1"/>
    <col min="14087" max="14094" width="11.5703125" style="6" customWidth="1"/>
    <col min="14095" max="14095" width="11.28515625" style="6" customWidth="1"/>
    <col min="14096" max="14096" width="15.140625" style="6" bestFit="1" customWidth="1"/>
    <col min="14097" max="14097" width="11.28515625" style="6" customWidth="1"/>
    <col min="14098" max="14098" width="15.140625" style="6" customWidth="1"/>
    <col min="14099" max="14099" width="16.42578125" style="6" customWidth="1"/>
    <col min="14100" max="14100" width="15.28515625" style="6" customWidth="1"/>
    <col min="14101" max="14101" width="9.28515625" style="6" customWidth="1"/>
    <col min="14102" max="14103" width="16.42578125" style="6" customWidth="1"/>
    <col min="14104" max="14104" width="21.7109375" style="6" customWidth="1"/>
    <col min="14105" max="14337" width="9.140625" style="6"/>
    <col min="14338" max="14338" width="12.28515625" style="6" bestFit="1" customWidth="1"/>
    <col min="14339" max="14339" width="44.5703125" style="6" customWidth="1"/>
    <col min="14340" max="14340" width="15.28515625" style="6" customWidth="1"/>
    <col min="14341" max="14342" width="12.42578125" style="6" customWidth="1"/>
    <col min="14343" max="14350" width="11.5703125" style="6" customWidth="1"/>
    <col min="14351" max="14351" width="11.28515625" style="6" customWidth="1"/>
    <col min="14352" max="14352" width="15.140625" style="6" bestFit="1" customWidth="1"/>
    <col min="14353" max="14353" width="11.28515625" style="6" customWidth="1"/>
    <col min="14354" max="14354" width="15.140625" style="6" customWidth="1"/>
    <col min="14355" max="14355" width="16.42578125" style="6" customWidth="1"/>
    <col min="14356" max="14356" width="15.28515625" style="6" customWidth="1"/>
    <col min="14357" max="14357" width="9.28515625" style="6" customWidth="1"/>
    <col min="14358" max="14359" width="16.42578125" style="6" customWidth="1"/>
    <col min="14360" max="14360" width="21.7109375" style="6" customWidth="1"/>
    <col min="14361" max="14593" width="9.140625" style="6"/>
    <col min="14594" max="14594" width="12.28515625" style="6" bestFit="1" customWidth="1"/>
    <col min="14595" max="14595" width="44.5703125" style="6" customWidth="1"/>
    <col min="14596" max="14596" width="15.28515625" style="6" customWidth="1"/>
    <col min="14597" max="14598" width="12.42578125" style="6" customWidth="1"/>
    <col min="14599" max="14606" width="11.5703125" style="6" customWidth="1"/>
    <col min="14607" max="14607" width="11.28515625" style="6" customWidth="1"/>
    <col min="14608" max="14608" width="15.140625" style="6" bestFit="1" customWidth="1"/>
    <col min="14609" max="14609" width="11.28515625" style="6" customWidth="1"/>
    <col min="14610" max="14610" width="15.140625" style="6" customWidth="1"/>
    <col min="14611" max="14611" width="16.42578125" style="6" customWidth="1"/>
    <col min="14612" max="14612" width="15.28515625" style="6" customWidth="1"/>
    <col min="14613" max="14613" width="9.28515625" style="6" customWidth="1"/>
    <col min="14614" max="14615" width="16.42578125" style="6" customWidth="1"/>
    <col min="14616" max="14616" width="21.7109375" style="6" customWidth="1"/>
    <col min="14617" max="14849" width="9.140625" style="6"/>
    <col min="14850" max="14850" width="12.28515625" style="6" bestFit="1" customWidth="1"/>
    <col min="14851" max="14851" width="44.5703125" style="6" customWidth="1"/>
    <col min="14852" max="14852" width="15.28515625" style="6" customWidth="1"/>
    <col min="14853" max="14854" width="12.42578125" style="6" customWidth="1"/>
    <col min="14855" max="14862" width="11.5703125" style="6" customWidth="1"/>
    <col min="14863" max="14863" width="11.28515625" style="6" customWidth="1"/>
    <col min="14864" max="14864" width="15.140625" style="6" bestFit="1" customWidth="1"/>
    <col min="14865" max="14865" width="11.28515625" style="6" customWidth="1"/>
    <col min="14866" max="14866" width="15.140625" style="6" customWidth="1"/>
    <col min="14867" max="14867" width="16.42578125" style="6" customWidth="1"/>
    <col min="14868" max="14868" width="15.28515625" style="6" customWidth="1"/>
    <col min="14869" max="14869" width="9.28515625" style="6" customWidth="1"/>
    <col min="14870" max="14871" width="16.42578125" style="6" customWidth="1"/>
    <col min="14872" max="14872" width="21.7109375" style="6" customWidth="1"/>
    <col min="14873" max="15105" width="9.140625" style="6"/>
    <col min="15106" max="15106" width="12.28515625" style="6" bestFit="1" customWidth="1"/>
    <col min="15107" max="15107" width="44.5703125" style="6" customWidth="1"/>
    <col min="15108" max="15108" width="15.28515625" style="6" customWidth="1"/>
    <col min="15109" max="15110" width="12.42578125" style="6" customWidth="1"/>
    <col min="15111" max="15118" width="11.5703125" style="6" customWidth="1"/>
    <col min="15119" max="15119" width="11.28515625" style="6" customWidth="1"/>
    <col min="15120" max="15120" width="15.140625" style="6" bestFit="1" customWidth="1"/>
    <col min="15121" max="15121" width="11.28515625" style="6" customWidth="1"/>
    <col min="15122" max="15122" width="15.140625" style="6" customWidth="1"/>
    <col min="15123" max="15123" width="16.42578125" style="6" customWidth="1"/>
    <col min="15124" max="15124" width="15.28515625" style="6" customWidth="1"/>
    <col min="15125" max="15125" width="9.28515625" style="6" customWidth="1"/>
    <col min="15126" max="15127" width="16.42578125" style="6" customWidth="1"/>
    <col min="15128" max="15128" width="21.7109375" style="6" customWidth="1"/>
    <col min="15129" max="15361" width="9.140625" style="6"/>
    <col min="15362" max="15362" width="12.28515625" style="6" bestFit="1" customWidth="1"/>
    <col min="15363" max="15363" width="44.5703125" style="6" customWidth="1"/>
    <col min="15364" max="15364" width="15.28515625" style="6" customWidth="1"/>
    <col min="15365" max="15366" width="12.42578125" style="6" customWidth="1"/>
    <col min="15367" max="15374" width="11.5703125" style="6" customWidth="1"/>
    <col min="15375" max="15375" width="11.28515625" style="6" customWidth="1"/>
    <col min="15376" max="15376" width="15.140625" style="6" bestFit="1" customWidth="1"/>
    <col min="15377" max="15377" width="11.28515625" style="6" customWidth="1"/>
    <col min="15378" max="15378" width="15.140625" style="6" customWidth="1"/>
    <col min="15379" max="15379" width="16.42578125" style="6" customWidth="1"/>
    <col min="15380" max="15380" width="15.28515625" style="6" customWidth="1"/>
    <col min="15381" max="15381" width="9.28515625" style="6" customWidth="1"/>
    <col min="15382" max="15383" width="16.42578125" style="6" customWidth="1"/>
    <col min="15384" max="15384" width="21.7109375" style="6" customWidth="1"/>
    <col min="15385" max="15617" width="9.140625" style="6"/>
    <col min="15618" max="15618" width="12.28515625" style="6" bestFit="1" customWidth="1"/>
    <col min="15619" max="15619" width="44.5703125" style="6" customWidth="1"/>
    <col min="15620" max="15620" width="15.28515625" style="6" customWidth="1"/>
    <col min="15621" max="15622" width="12.42578125" style="6" customWidth="1"/>
    <col min="15623" max="15630" width="11.5703125" style="6" customWidth="1"/>
    <col min="15631" max="15631" width="11.28515625" style="6" customWidth="1"/>
    <col min="15632" max="15632" width="15.140625" style="6" bestFit="1" customWidth="1"/>
    <col min="15633" max="15633" width="11.28515625" style="6" customWidth="1"/>
    <col min="15634" max="15634" width="15.140625" style="6" customWidth="1"/>
    <col min="15635" max="15635" width="16.42578125" style="6" customWidth="1"/>
    <col min="15636" max="15636" width="15.28515625" style="6" customWidth="1"/>
    <col min="15637" max="15637" width="9.28515625" style="6" customWidth="1"/>
    <col min="15638" max="15639" width="16.42578125" style="6" customWidth="1"/>
    <col min="15640" max="15640" width="21.7109375" style="6" customWidth="1"/>
    <col min="15641" max="15873" width="9.140625" style="6"/>
    <col min="15874" max="15874" width="12.28515625" style="6" bestFit="1" customWidth="1"/>
    <col min="15875" max="15875" width="44.5703125" style="6" customWidth="1"/>
    <col min="15876" max="15876" width="15.28515625" style="6" customWidth="1"/>
    <col min="15877" max="15878" width="12.42578125" style="6" customWidth="1"/>
    <col min="15879" max="15886" width="11.5703125" style="6" customWidth="1"/>
    <col min="15887" max="15887" width="11.28515625" style="6" customWidth="1"/>
    <col min="15888" max="15888" width="15.140625" style="6" bestFit="1" customWidth="1"/>
    <col min="15889" max="15889" width="11.28515625" style="6" customWidth="1"/>
    <col min="15890" max="15890" width="15.140625" style="6" customWidth="1"/>
    <col min="15891" max="15891" width="16.42578125" style="6" customWidth="1"/>
    <col min="15892" max="15892" width="15.28515625" style="6" customWidth="1"/>
    <col min="15893" max="15893" width="9.28515625" style="6" customWidth="1"/>
    <col min="15894" max="15895" width="16.42578125" style="6" customWidth="1"/>
    <col min="15896" max="15896" width="21.7109375" style="6" customWidth="1"/>
    <col min="15897" max="16129" width="9.140625" style="6"/>
    <col min="16130" max="16130" width="12.28515625" style="6" bestFit="1" customWidth="1"/>
    <col min="16131" max="16131" width="44.5703125" style="6" customWidth="1"/>
    <col min="16132" max="16132" width="15.28515625" style="6" customWidth="1"/>
    <col min="16133" max="16134" width="12.42578125" style="6" customWidth="1"/>
    <col min="16135" max="16142" width="11.5703125" style="6" customWidth="1"/>
    <col min="16143" max="16143" width="11.28515625" style="6" customWidth="1"/>
    <col min="16144" max="16144" width="15.140625" style="6" bestFit="1" customWidth="1"/>
    <col min="16145" max="16145" width="11.28515625" style="6" customWidth="1"/>
    <col min="16146" max="16146" width="15.140625" style="6" customWidth="1"/>
    <col min="16147" max="16147" width="16.42578125" style="6" customWidth="1"/>
    <col min="16148" max="16148" width="15.28515625" style="6" customWidth="1"/>
    <col min="16149" max="16149" width="9.28515625" style="6" customWidth="1"/>
    <col min="16150" max="16151" width="16.42578125" style="6" customWidth="1"/>
    <col min="16152" max="16152" width="21.7109375" style="6" customWidth="1"/>
    <col min="16153" max="16384" width="9.140625" style="6"/>
  </cols>
  <sheetData>
    <row r="2" spans="2:33" ht="18.75">
      <c r="T2" s="4"/>
      <c r="U2" s="4"/>
      <c r="V2" s="4"/>
      <c r="W2" s="4"/>
      <c r="X2" s="5" t="s">
        <v>0</v>
      </c>
    </row>
    <row r="3" spans="2:33" ht="18.75">
      <c r="T3" s="4"/>
      <c r="U3" s="4"/>
      <c r="V3" s="4"/>
      <c r="W3" s="4"/>
      <c r="X3" s="7" t="s">
        <v>1</v>
      </c>
    </row>
    <row r="4" spans="2:33" ht="18.75">
      <c r="T4" s="4"/>
      <c r="U4" s="4"/>
      <c r="V4" s="4"/>
      <c r="W4" s="4"/>
      <c r="X4" s="7" t="s">
        <v>2</v>
      </c>
    </row>
    <row r="5" spans="2:33" ht="30.75" customHeight="1">
      <c r="C5" s="8"/>
      <c r="D5" s="9"/>
      <c r="E5" s="9"/>
      <c r="F5" s="9"/>
      <c r="G5" s="10" t="s">
        <v>3</v>
      </c>
      <c r="H5" s="9"/>
      <c r="I5" s="9"/>
      <c r="J5" s="9"/>
      <c r="K5" s="11"/>
      <c r="L5" s="11"/>
      <c r="M5" s="11"/>
      <c r="N5" s="11"/>
      <c r="O5" s="11"/>
      <c r="P5" s="11"/>
      <c r="Q5" s="11"/>
      <c r="R5" s="11"/>
      <c r="S5" s="11"/>
      <c r="T5" s="12"/>
      <c r="U5" s="12"/>
      <c r="V5" s="12"/>
      <c r="W5" s="12"/>
      <c r="X5" s="12"/>
    </row>
    <row r="6" spans="2:33" ht="20.25">
      <c r="D6" s="13"/>
      <c r="E6" s="13"/>
      <c r="F6" s="13"/>
      <c r="G6" s="13"/>
      <c r="H6" s="13"/>
      <c r="I6" s="13"/>
      <c r="J6" s="13"/>
      <c r="T6" s="4"/>
      <c r="U6" s="4"/>
      <c r="V6" s="4"/>
      <c r="W6" s="4"/>
      <c r="X6" s="5" t="s">
        <v>4</v>
      </c>
    </row>
    <row r="7" spans="2:33" ht="20.25">
      <c r="D7" s="13"/>
      <c r="E7" s="13"/>
      <c r="F7" s="13"/>
      <c r="G7" s="10" t="s">
        <v>5</v>
      </c>
      <c r="H7" s="13"/>
      <c r="I7" s="13"/>
      <c r="J7" s="13"/>
      <c r="T7" s="4"/>
      <c r="U7" s="4"/>
      <c r="V7" s="4"/>
      <c r="W7" s="4"/>
      <c r="X7" s="105" t="s">
        <v>77</v>
      </c>
      <c r="AG7" s="5" t="s">
        <v>6</v>
      </c>
    </row>
    <row r="8" spans="2:33" ht="18.75">
      <c r="T8" s="4"/>
      <c r="U8" s="4"/>
      <c r="V8" s="4"/>
      <c r="W8" s="4"/>
      <c r="X8" s="5" t="s">
        <v>76</v>
      </c>
      <c r="AG8" s="5" t="s">
        <v>76</v>
      </c>
    </row>
    <row r="9" spans="2:33" ht="18.75">
      <c r="T9" s="4"/>
      <c r="U9" s="4"/>
      <c r="V9" s="4"/>
      <c r="W9" s="4"/>
      <c r="X9" s="5"/>
      <c r="AG9" s="5"/>
    </row>
    <row r="10" spans="2:33" ht="18.75">
      <c r="T10" s="4"/>
      <c r="U10" s="4"/>
      <c r="V10" s="107"/>
      <c r="W10" s="107"/>
      <c r="X10" s="106" t="s">
        <v>78</v>
      </c>
      <c r="AG10" s="14" t="s">
        <v>7</v>
      </c>
    </row>
    <row r="11" spans="2:33" ht="18.75">
      <c r="B11" s="15"/>
      <c r="T11" s="4"/>
      <c r="U11" s="4"/>
      <c r="V11" s="4"/>
      <c r="W11" s="4"/>
      <c r="X11" s="16" t="s">
        <v>69</v>
      </c>
      <c r="Y11" s="1"/>
    </row>
    <row r="12" spans="2:33">
      <c r="B12" s="15"/>
      <c r="X12" s="17" t="s">
        <v>8</v>
      </c>
    </row>
    <row r="13" spans="2:33" ht="16.5" thickBot="1"/>
    <row r="14" spans="2:33" ht="63" customHeight="1">
      <c r="B14" s="99" t="s">
        <v>9</v>
      </c>
      <c r="C14" s="101" t="s">
        <v>10</v>
      </c>
      <c r="D14" s="89" t="s">
        <v>11</v>
      </c>
      <c r="E14" s="104" t="s">
        <v>71</v>
      </c>
      <c r="F14" s="104"/>
      <c r="G14" s="104"/>
      <c r="H14" s="104"/>
      <c r="I14" s="104"/>
      <c r="J14" s="104"/>
      <c r="K14" s="104"/>
      <c r="L14" s="104"/>
      <c r="M14" s="104"/>
      <c r="N14" s="104"/>
      <c r="O14" s="89" t="s">
        <v>12</v>
      </c>
      <c r="P14" s="89"/>
      <c r="Q14" s="93" t="s">
        <v>13</v>
      </c>
      <c r="R14" s="94"/>
      <c r="S14" s="89" t="s">
        <v>14</v>
      </c>
      <c r="T14" s="89" t="s">
        <v>15</v>
      </c>
      <c r="U14" s="89"/>
      <c r="V14" s="89"/>
      <c r="W14" s="89"/>
      <c r="X14" s="91" t="s">
        <v>16</v>
      </c>
    </row>
    <row r="15" spans="2:33" ht="24" customHeight="1">
      <c r="B15" s="100"/>
      <c r="C15" s="102"/>
      <c r="D15" s="90"/>
      <c r="E15" s="90" t="s">
        <v>17</v>
      </c>
      <c r="F15" s="90"/>
      <c r="G15" s="90" t="s">
        <v>18</v>
      </c>
      <c r="H15" s="90"/>
      <c r="I15" s="90" t="s">
        <v>19</v>
      </c>
      <c r="J15" s="90"/>
      <c r="K15" s="90" t="s">
        <v>20</v>
      </c>
      <c r="L15" s="90"/>
      <c r="M15" s="90" t="s">
        <v>21</v>
      </c>
      <c r="N15" s="90"/>
      <c r="O15" s="90"/>
      <c r="P15" s="90"/>
      <c r="Q15" s="95"/>
      <c r="R15" s="96"/>
      <c r="S15" s="90"/>
      <c r="T15" s="90" t="s">
        <v>65</v>
      </c>
      <c r="U15" s="90" t="s">
        <v>22</v>
      </c>
      <c r="V15" s="90" t="s">
        <v>23</v>
      </c>
      <c r="W15" s="90"/>
      <c r="X15" s="92"/>
      <c r="AG15" s="105" t="s">
        <v>77</v>
      </c>
    </row>
    <row r="16" spans="2:33" ht="93" customHeight="1">
      <c r="B16" s="100"/>
      <c r="C16" s="103"/>
      <c r="D16" s="90"/>
      <c r="E16" s="18" t="s">
        <v>24</v>
      </c>
      <c r="F16" s="19" t="s">
        <v>25</v>
      </c>
      <c r="G16" s="18" t="s">
        <v>26</v>
      </c>
      <c r="H16" s="19" t="s">
        <v>27</v>
      </c>
      <c r="I16" s="18" t="s">
        <v>26</v>
      </c>
      <c r="J16" s="19" t="s">
        <v>27</v>
      </c>
      <c r="K16" s="18" t="s">
        <v>26</v>
      </c>
      <c r="L16" s="19" t="s">
        <v>27</v>
      </c>
      <c r="M16" s="18" t="s">
        <v>26</v>
      </c>
      <c r="N16" s="19" t="s">
        <v>27</v>
      </c>
      <c r="O16" s="18" t="s">
        <v>28</v>
      </c>
      <c r="P16" s="18" t="s">
        <v>29</v>
      </c>
      <c r="Q16" s="18" t="s">
        <v>28</v>
      </c>
      <c r="R16" s="18" t="s">
        <v>30</v>
      </c>
      <c r="S16" s="90"/>
      <c r="T16" s="90"/>
      <c r="U16" s="90"/>
      <c r="V16" s="18" t="s">
        <v>31</v>
      </c>
      <c r="W16" s="18" t="s">
        <v>32</v>
      </c>
      <c r="X16" s="92"/>
      <c r="AG16" s="105"/>
    </row>
    <row r="17" spans="1:33" ht="22.5" customHeight="1">
      <c r="A17" s="87"/>
      <c r="B17" s="20"/>
      <c r="C17" s="21" t="s">
        <v>33</v>
      </c>
      <c r="D17" s="22">
        <f>D18+D28</f>
        <v>25.788226000000002</v>
      </c>
      <c r="E17" s="22">
        <f t="shared" ref="E17:T17" si="0">E18+E28+E32</f>
        <v>13.383515999999998</v>
      </c>
      <c r="F17" s="24">
        <f t="shared" si="0"/>
        <v>0.62842439999999999</v>
      </c>
      <c r="G17" s="23">
        <f t="shared" si="0"/>
        <v>0</v>
      </c>
      <c r="H17" s="25">
        <f t="shared" si="0"/>
        <v>0.62842439999999999</v>
      </c>
      <c r="I17" s="23">
        <f t="shared" si="0"/>
        <v>0</v>
      </c>
      <c r="J17" s="25">
        <f t="shared" si="0"/>
        <v>0</v>
      </c>
      <c r="K17" s="23">
        <f t="shared" si="0"/>
        <v>2.2999999999999998</v>
      </c>
      <c r="L17" s="25">
        <f t="shared" si="0"/>
        <v>0</v>
      </c>
      <c r="M17" s="23">
        <f t="shared" si="0"/>
        <v>11.083515999999999</v>
      </c>
      <c r="N17" s="25">
        <f t="shared" si="0"/>
        <v>0</v>
      </c>
      <c r="O17" s="23">
        <f t="shared" si="0"/>
        <v>0</v>
      </c>
      <c r="P17" s="25">
        <f t="shared" si="0"/>
        <v>0.62842439999999999</v>
      </c>
      <c r="Q17" s="23">
        <f t="shared" si="0"/>
        <v>0</v>
      </c>
      <c r="R17" s="23">
        <f t="shared" si="0"/>
        <v>0.62842439999999999</v>
      </c>
      <c r="S17" s="23">
        <f t="shared" si="0"/>
        <v>0.62842439999999999</v>
      </c>
      <c r="T17" s="23">
        <f t="shared" si="0"/>
        <v>0.62842439999999999</v>
      </c>
      <c r="U17" s="26"/>
      <c r="V17" s="23" t="s">
        <v>67</v>
      </c>
      <c r="W17" s="23" t="s">
        <v>67</v>
      </c>
      <c r="X17" s="23" t="s">
        <v>67</v>
      </c>
      <c r="AG17" s="106" t="s">
        <v>78</v>
      </c>
    </row>
    <row r="18" spans="1:33" ht="31.5">
      <c r="B18" s="20">
        <v>1</v>
      </c>
      <c r="C18" s="21" t="s">
        <v>34</v>
      </c>
      <c r="D18" s="22">
        <f>D19+D26+D27</f>
        <v>25.129609600000002</v>
      </c>
      <c r="E18" s="22">
        <f>E19+E26+E27</f>
        <v>12.113499599999999</v>
      </c>
      <c r="F18" s="24">
        <f t="shared" ref="F18:F24" si="1">H18+J18+L18+N18</f>
        <v>0.39612599999999998</v>
      </c>
      <c r="G18" s="23">
        <f t="shared" ref="G18:T18" si="2">G19+G26+G27</f>
        <v>0</v>
      </c>
      <c r="H18" s="25">
        <f t="shared" si="2"/>
        <v>0.39612599999999998</v>
      </c>
      <c r="I18" s="23">
        <f t="shared" si="2"/>
        <v>0</v>
      </c>
      <c r="J18" s="25">
        <f t="shared" si="2"/>
        <v>0</v>
      </c>
      <c r="K18" s="23">
        <f t="shared" si="2"/>
        <v>2.2999999999999998</v>
      </c>
      <c r="L18" s="25">
        <f t="shared" si="2"/>
        <v>0</v>
      </c>
      <c r="M18" s="23">
        <f t="shared" si="2"/>
        <v>9.8134996000000001</v>
      </c>
      <c r="N18" s="25">
        <f t="shared" si="2"/>
        <v>0</v>
      </c>
      <c r="O18" s="23">
        <f t="shared" si="2"/>
        <v>0</v>
      </c>
      <c r="P18" s="25">
        <f t="shared" si="2"/>
        <v>0.39612599999999998</v>
      </c>
      <c r="Q18" s="23">
        <f t="shared" si="2"/>
        <v>0</v>
      </c>
      <c r="R18" s="23">
        <f t="shared" si="2"/>
        <v>0.39612599999999998</v>
      </c>
      <c r="S18" s="23">
        <f t="shared" si="2"/>
        <v>0.39612599999999998</v>
      </c>
      <c r="T18" s="23">
        <f t="shared" si="2"/>
        <v>0.39612599999999998</v>
      </c>
      <c r="U18" s="26"/>
      <c r="V18" s="23" t="s">
        <v>67</v>
      </c>
      <c r="W18" s="23" t="s">
        <v>67</v>
      </c>
      <c r="X18" s="27" t="s">
        <v>67</v>
      </c>
    </row>
    <row r="19" spans="1:33" ht="31.5">
      <c r="B19" s="28" t="s">
        <v>35</v>
      </c>
      <c r="C19" s="29" t="s">
        <v>36</v>
      </c>
      <c r="D19" s="22">
        <f>D20+D22+D24</f>
        <v>19.595532400000003</v>
      </c>
      <c r="E19" s="22">
        <f t="shared" ref="E19:T19" si="3">E20+E22+E24</f>
        <v>6.5794223999999994</v>
      </c>
      <c r="F19" s="22">
        <f t="shared" si="3"/>
        <v>0.39612599999999998</v>
      </c>
      <c r="G19" s="22">
        <f t="shared" si="3"/>
        <v>0</v>
      </c>
      <c r="H19" s="22">
        <f t="shared" si="3"/>
        <v>0.39612599999999998</v>
      </c>
      <c r="I19" s="22">
        <f t="shared" si="3"/>
        <v>0</v>
      </c>
      <c r="J19" s="22">
        <f t="shared" si="3"/>
        <v>0</v>
      </c>
      <c r="K19" s="22">
        <f t="shared" si="3"/>
        <v>0</v>
      </c>
      <c r="L19" s="22">
        <f t="shared" si="3"/>
        <v>0</v>
      </c>
      <c r="M19" s="22">
        <f t="shared" si="3"/>
        <v>6.5794223999999994</v>
      </c>
      <c r="N19" s="22">
        <f t="shared" si="3"/>
        <v>0</v>
      </c>
      <c r="O19" s="22">
        <f t="shared" si="3"/>
        <v>0</v>
      </c>
      <c r="P19" s="22">
        <f t="shared" si="3"/>
        <v>0.39612599999999998</v>
      </c>
      <c r="Q19" s="22">
        <f t="shared" si="3"/>
        <v>0</v>
      </c>
      <c r="R19" s="22">
        <f t="shared" si="3"/>
        <v>0.39612599999999998</v>
      </c>
      <c r="S19" s="22">
        <f t="shared" si="3"/>
        <v>0.39612599999999998</v>
      </c>
      <c r="T19" s="22">
        <f t="shared" si="3"/>
        <v>0.39612599999999998</v>
      </c>
      <c r="U19" s="26"/>
      <c r="V19" s="23" t="s">
        <v>67</v>
      </c>
      <c r="W19" s="23" t="s">
        <v>67</v>
      </c>
      <c r="X19" s="27" t="s">
        <v>67</v>
      </c>
    </row>
    <row r="20" spans="1:33" ht="37.5" customHeight="1">
      <c r="B20" s="30" t="s">
        <v>37</v>
      </c>
      <c r="C20" s="31" t="s">
        <v>38</v>
      </c>
      <c r="D20" s="32">
        <f t="shared" ref="D20:L20" si="4">SUM(D21:D21)</f>
        <v>16.609660000000002</v>
      </c>
      <c r="E20" s="71">
        <f t="shared" si="4"/>
        <v>3.59355</v>
      </c>
      <c r="F20" s="33">
        <f t="shared" si="4"/>
        <v>0</v>
      </c>
      <c r="G20" s="32">
        <f t="shared" si="4"/>
        <v>0</v>
      </c>
      <c r="H20" s="34">
        <f t="shared" si="4"/>
        <v>0</v>
      </c>
      <c r="I20" s="32">
        <f t="shared" si="4"/>
        <v>0</v>
      </c>
      <c r="J20" s="34">
        <f t="shared" si="4"/>
        <v>0</v>
      </c>
      <c r="K20" s="32">
        <f t="shared" si="4"/>
        <v>0</v>
      </c>
      <c r="L20" s="34">
        <f t="shared" si="4"/>
        <v>0</v>
      </c>
      <c r="M20" s="35">
        <f t="shared" ref="M20:M24" si="5">E20-G20-I20-K20</f>
        <v>3.59355</v>
      </c>
      <c r="N20" s="34">
        <f t="shared" ref="N20:T20" si="6">SUM(N21:N21)</f>
        <v>0</v>
      </c>
      <c r="O20" s="32">
        <f t="shared" si="6"/>
        <v>0</v>
      </c>
      <c r="P20" s="34">
        <f t="shared" si="6"/>
        <v>0</v>
      </c>
      <c r="Q20" s="32">
        <f t="shared" si="6"/>
        <v>0</v>
      </c>
      <c r="R20" s="32">
        <f t="shared" si="6"/>
        <v>0</v>
      </c>
      <c r="S20" s="35">
        <f t="shared" si="6"/>
        <v>0</v>
      </c>
      <c r="T20" s="32">
        <f t="shared" si="6"/>
        <v>0</v>
      </c>
      <c r="U20" s="26"/>
      <c r="V20" s="32" t="s">
        <v>67</v>
      </c>
      <c r="W20" s="32" t="s">
        <v>67</v>
      </c>
      <c r="X20" s="27" t="s">
        <v>67</v>
      </c>
    </row>
    <row r="21" spans="1:33" s="78" customFormat="1" ht="70.5" customHeight="1">
      <c r="B21" s="36" t="s">
        <v>74</v>
      </c>
      <c r="C21" s="37" t="s">
        <v>66</v>
      </c>
      <c r="D21" s="38">
        <f>11.826+4.78366</f>
        <v>16.609660000000002</v>
      </c>
      <c r="E21" s="72">
        <f>2.994625*1.2</f>
        <v>3.59355</v>
      </c>
      <c r="F21" s="79">
        <f t="shared" si="1"/>
        <v>0</v>
      </c>
      <c r="G21" s="80">
        <v>0</v>
      </c>
      <c r="H21" s="81"/>
      <c r="I21" s="80">
        <v>0</v>
      </c>
      <c r="J21" s="81"/>
      <c r="K21" s="80">
        <v>0</v>
      </c>
      <c r="L21" s="81"/>
      <c r="M21" s="80">
        <f t="shared" si="5"/>
        <v>3.59355</v>
      </c>
      <c r="N21" s="81"/>
      <c r="O21" s="80">
        <f>F21</f>
        <v>0</v>
      </c>
      <c r="P21" s="81">
        <f>H21</f>
        <v>0</v>
      </c>
      <c r="Q21" s="80">
        <f t="shared" ref="Q21:R30" si="7">O21</f>
        <v>0</v>
      </c>
      <c r="R21" s="80">
        <f>P21</f>
        <v>0</v>
      </c>
      <c r="S21" s="80">
        <f>H21-G21</f>
        <v>0</v>
      </c>
      <c r="T21" s="80">
        <f>S21</f>
        <v>0</v>
      </c>
      <c r="U21" s="82"/>
      <c r="V21" s="38" t="s">
        <v>67</v>
      </c>
      <c r="W21" s="83" t="s">
        <v>67</v>
      </c>
      <c r="X21" s="84" t="s">
        <v>67</v>
      </c>
    </row>
    <row r="22" spans="1:33" ht="43.5" customHeight="1">
      <c r="B22" s="30" t="s">
        <v>39</v>
      </c>
      <c r="C22" s="42" t="s">
        <v>40</v>
      </c>
      <c r="D22" s="32">
        <f>SUM(D23:D23)</f>
        <v>1.2990576</v>
      </c>
      <c r="E22" s="71">
        <f>SUM(E23:E23)</f>
        <v>1.2990576</v>
      </c>
      <c r="F22" s="33">
        <f t="shared" si="1"/>
        <v>0.39612599999999998</v>
      </c>
      <c r="G22" s="32">
        <f t="shared" ref="G22:R22" si="8">SUM(G23:G23)</f>
        <v>0</v>
      </c>
      <c r="H22" s="34">
        <f t="shared" si="8"/>
        <v>0.39612599999999998</v>
      </c>
      <c r="I22" s="32">
        <f t="shared" si="8"/>
        <v>0</v>
      </c>
      <c r="J22" s="34">
        <f t="shared" si="8"/>
        <v>0</v>
      </c>
      <c r="K22" s="32">
        <f t="shared" si="8"/>
        <v>0</v>
      </c>
      <c r="L22" s="34">
        <f t="shared" si="8"/>
        <v>0</v>
      </c>
      <c r="M22" s="35">
        <f t="shared" si="5"/>
        <v>1.2990576</v>
      </c>
      <c r="N22" s="34">
        <f t="shared" si="8"/>
        <v>0</v>
      </c>
      <c r="O22" s="32">
        <f t="shared" si="8"/>
        <v>0</v>
      </c>
      <c r="P22" s="34">
        <f t="shared" si="8"/>
        <v>0.39612599999999998</v>
      </c>
      <c r="Q22" s="32">
        <f t="shared" si="8"/>
        <v>0</v>
      </c>
      <c r="R22" s="32">
        <f t="shared" si="8"/>
        <v>0.39612599999999998</v>
      </c>
      <c r="S22" s="35">
        <f t="shared" ref="S22:S32" si="9">H22-G22</f>
        <v>0.39612599999999998</v>
      </c>
      <c r="T22" s="32">
        <f t="shared" ref="T22:T30" si="10">S22</f>
        <v>0.39612599999999998</v>
      </c>
      <c r="U22" s="26"/>
      <c r="V22" s="32" t="s">
        <v>67</v>
      </c>
      <c r="W22" s="32" t="s">
        <v>67</v>
      </c>
      <c r="X22" s="27" t="s">
        <v>67</v>
      </c>
    </row>
    <row r="23" spans="1:33" s="78" customFormat="1" ht="30" customHeight="1">
      <c r="B23" s="36" t="s">
        <v>41</v>
      </c>
      <c r="C23" s="43" t="s">
        <v>42</v>
      </c>
      <c r="D23" s="72">
        <f>1.082548*1.2</f>
        <v>1.2990576</v>
      </c>
      <c r="E23" s="72">
        <f>1.082548*1.2</f>
        <v>1.2990576</v>
      </c>
      <c r="F23" s="79">
        <f>H23+J23+L23+N23</f>
        <v>0.39612599999999998</v>
      </c>
      <c r="G23" s="85">
        <v>0</v>
      </c>
      <c r="H23" s="81">
        <f>0.330105*1.2</f>
        <v>0.39612599999999998</v>
      </c>
      <c r="I23" s="85">
        <v>0</v>
      </c>
      <c r="J23" s="81">
        <v>0</v>
      </c>
      <c r="K23" s="85">
        <v>0</v>
      </c>
      <c r="L23" s="81"/>
      <c r="M23" s="80">
        <f t="shared" si="5"/>
        <v>1.2990576</v>
      </c>
      <c r="N23" s="81"/>
      <c r="O23" s="85">
        <v>0</v>
      </c>
      <c r="P23" s="81">
        <f>H23</f>
        <v>0.39612599999999998</v>
      </c>
      <c r="Q23" s="80">
        <f t="shared" si="7"/>
        <v>0</v>
      </c>
      <c r="R23" s="80">
        <f t="shared" si="7"/>
        <v>0.39612599999999998</v>
      </c>
      <c r="S23" s="80">
        <f t="shared" si="9"/>
        <v>0.39612599999999998</v>
      </c>
      <c r="T23" s="80">
        <f t="shared" si="10"/>
        <v>0.39612599999999998</v>
      </c>
      <c r="U23" s="82"/>
      <c r="V23" s="38" t="s">
        <v>67</v>
      </c>
      <c r="W23" s="75" t="s">
        <v>67</v>
      </c>
      <c r="X23" s="86" t="s">
        <v>67</v>
      </c>
    </row>
    <row r="24" spans="1:33" ht="36.75" customHeight="1">
      <c r="B24" s="30" t="s">
        <v>43</v>
      </c>
      <c r="C24" s="45" t="s">
        <v>75</v>
      </c>
      <c r="D24" s="71">
        <f>1.405679*1.2</f>
        <v>1.6868147999999998</v>
      </c>
      <c r="E24" s="71">
        <f>1.405679*1.2</f>
        <v>1.6868147999999998</v>
      </c>
      <c r="F24" s="33">
        <f t="shared" si="1"/>
        <v>0</v>
      </c>
      <c r="G24" s="35">
        <v>0</v>
      </c>
      <c r="H24" s="39">
        <v>0</v>
      </c>
      <c r="I24" s="35">
        <v>0</v>
      </c>
      <c r="J24" s="39"/>
      <c r="K24" s="35">
        <v>0</v>
      </c>
      <c r="L24" s="39"/>
      <c r="M24" s="35">
        <f t="shared" si="5"/>
        <v>1.6868147999999998</v>
      </c>
      <c r="N24" s="39"/>
      <c r="O24" s="35">
        <v>0</v>
      </c>
      <c r="P24" s="39">
        <v>0</v>
      </c>
      <c r="Q24" s="35">
        <f t="shared" si="7"/>
        <v>0</v>
      </c>
      <c r="R24" s="35">
        <f>P24</f>
        <v>0</v>
      </c>
      <c r="S24" s="35">
        <f t="shared" si="9"/>
        <v>0</v>
      </c>
      <c r="T24" s="35">
        <f t="shared" si="10"/>
        <v>0</v>
      </c>
      <c r="U24" s="26"/>
      <c r="V24" s="40" t="s">
        <v>67</v>
      </c>
      <c r="W24" s="41" t="s">
        <v>67</v>
      </c>
      <c r="X24" s="44" t="s">
        <v>67</v>
      </c>
    </row>
    <row r="25" spans="1:33" ht="24.75" customHeight="1">
      <c r="B25" s="20" t="s">
        <v>44</v>
      </c>
      <c r="C25" s="46" t="s">
        <v>45</v>
      </c>
      <c r="D25" s="71">
        <f>D26</f>
        <v>4.6150776000000002</v>
      </c>
      <c r="E25" s="71">
        <f>E26</f>
        <v>4.6150776000000002</v>
      </c>
      <c r="F25" s="33">
        <f>H25+J25+L25+N25</f>
        <v>0</v>
      </c>
      <c r="G25" s="35">
        <v>0</v>
      </c>
      <c r="H25" s="39">
        <v>0</v>
      </c>
      <c r="I25" s="35">
        <v>0</v>
      </c>
      <c r="J25" s="39">
        <v>0</v>
      </c>
      <c r="K25" s="35">
        <v>0</v>
      </c>
      <c r="L25" s="39">
        <v>0</v>
      </c>
      <c r="M25" s="35">
        <f t="shared" ref="M25:M32" si="11">E25-G25-I25-K25</f>
        <v>4.6150776000000002</v>
      </c>
      <c r="N25" s="39">
        <v>0</v>
      </c>
      <c r="O25" s="35">
        <v>0</v>
      </c>
      <c r="P25" s="39">
        <v>0</v>
      </c>
      <c r="Q25" s="35">
        <f t="shared" si="7"/>
        <v>0</v>
      </c>
      <c r="R25" s="35">
        <f t="shared" si="7"/>
        <v>0</v>
      </c>
      <c r="S25" s="35">
        <f t="shared" si="9"/>
        <v>0</v>
      </c>
      <c r="T25" s="35">
        <f t="shared" si="10"/>
        <v>0</v>
      </c>
      <c r="U25" s="26"/>
      <c r="V25" s="40" t="s">
        <v>67</v>
      </c>
      <c r="W25" s="41" t="s">
        <v>67</v>
      </c>
      <c r="X25" s="27" t="s">
        <v>67</v>
      </c>
    </row>
    <row r="26" spans="1:33" ht="58.5" customHeight="1">
      <c r="B26" s="36" t="s">
        <v>73</v>
      </c>
      <c r="C26" s="77" t="s">
        <v>72</v>
      </c>
      <c r="D26" s="71">
        <f>3.845898*1.2</f>
        <v>4.6150776000000002</v>
      </c>
      <c r="E26" s="71">
        <f>3.845898*1.2</f>
        <v>4.6150776000000002</v>
      </c>
      <c r="F26" s="33">
        <f>H26+J26+L26+N26</f>
        <v>0</v>
      </c>
      <c r="G26" s="35">
        <v>0</v>
      </c>
      <c r="H26" s="39">
        <v>0</v>
      </c>
      <c r="I26" s="35">
        <v>0</v>
      </c>
      <c r="J26" s="39"/>
      <c r="K26" s="35">
        <v>2.2999999999999998</v>
      </c>
      <c r="L26" s="39"/>
      <c r="M26" s="35">
        <f t="shared" si="11"/>
        <v>2.3150776000000004</v>
      </c>
      <c r="N26" s="39"/>
      <c r="O26" s="35">
        <v>0</v>
      </c>
      <c r="P26" s="39">
        <v>0</v>
      </c>
      <c r="Q26" s="35">
        <f t="shared" si="7"/>
        <v>0</v>
      </c>
      <c r="R26" s="35">
        <f t="shared" si="7"/>
        <v>0</v>
      </c>
      <c r="S26" s="35">
        <f t="shared" si="9"/>
        <v>0</v>
      </c>
      <c r="T26" s="35">
        <f t="shared" si="10"/>
        <v>0</v>
      </c>
      <c r="U26" s="26"/>
      <c r="V26" s="40" t="s">
        <v>67</v>
      </c>
      <c r="W26" s="41" t="s">
        <v>67</v>
      </c>
      <c r="X26" s="44" t="s">
        <v>67</v>
      </c>
    </row>
    <row r="27" spans="1:33" ht="33" customHeight="1">
      <c r="B27" s="20" t="s">
        <v>46</v>
      </c>
      <c r="C27" s="46" t="s">
        <v>47</v>
      </c>
      <c r="D27" s="71">
        <f>0.765833*1.2</f>
        <v>0.91899959999999992</v>
      </c>
      <c r="E27" s="71">
        <f>0.765833*1.2</f>
        <v>0.91899959999999992</v>
      </c>
      <c r="F27" s="33">
        <f>H27+J27+L27+N27</f>
        <v>0</v>
      </c>
      <c r="G27" s="35">
        <v>0</v>
      </c>
      <c r="H27" s="39">
        <v>0</v>
      </c>
      <c r="I27" s="35">
        <v>0</v>
      </c>
      <c r="J27" s="39"/>
      <c r="K27" s="35">
        <v>0</v>
      </c>
      <c r="L27" s="39"/>
      <c r="M27" s="35">
        <f t="shared" si="11"/>
        <v>0.91899959999999992</v>
      </c>
      <c r="N27" s="39">
        <v>0</v>
      </c>
      <c r="O27" s="35">
        <v>0</v>
      </c>
      <c r="P27" s="39">
        <v>0</v>
      </c>
      <c r="Q27" s="35">
        <f t="shared" si="7"/>
        <v>0</v>
      </c>
      <c r="R27" s="35">
        <f t="shared" si="7"/>
        <v>0</v>
      </c>
      <c r="S27" s="35">
        <f t="shared" si="9"/>
        <v>0</v>
      </c>
      <c r="T27" s="35">
        <f t="shared" si="10"/>
        <v>0</v>
      </c>
      <c r="U27" s="26"/>
      <c r="V27" s="40" t="s">
        <v>67</v>
      </c>
      <c r="W27" s="41" t="s">
        <v>67</v>
      </c>
      <c r="X27" s="44" t="s">
        <v>67</v>
      </c>
    </row>
    <row r="28" spans="1:33" ht="24.75" customHeight="1">
      <c r="B28" s="20" t="s">
        <v>48</v>
      </c>
      <c r="C28" s="46" t="s">
        <v>49</v>
      </c>
      <c r="D28" s="22">
        <f t="shared" ref="D28" si="12">SUM(D29:D31)</f>
        <v>0.65861639999999999</v>
      </c>
      <c r="E28" s="22">
        <f t="shared" ref="E28:T28" si="13">SUM(E29:E31)</f>
        <v>0.65861639999999999</v>
      </c>
      <c r="F28" s="23">
        <f t="shared" si="13"/>
        <v>0.23229839999999999</v>
      </c>
      <c r="G28" s="23">
        <f t="shared" si="13"/>
        <v>0</v>
      </c>
      <c r="H28" s="23">
        <f t="shared" si="13"/>
        <v>0.23229839999999999</v>
      </c>
      <c r="I28" s="23">
        <f t="shared" ref="I28" si="14">SUM(I29:I31)</f>
        <v>0</v>
      </c>
      <c r="J28" s="23">
        <f t="shared" si="13"/>
        <v>0</v>
      </c>
      <c r="K28" s="23">
        <f t="shared" ref="K28" si="15">SUM(K29:K31)</f>
        <v>0</v>
      </c>
      <c r="L28" s="23">
        <f t="shared" si="13"/>
        <v>0</v>
      </c>
      <c r="M28" s="23">
        <f t="shared" si="13"/>
        <v>0.65861639999999999</v>
      </c>
      <c r="N28" s="23">
        <f t="shared" si="13"/>
        <v>0</v>
      </c>
      <c r="O28" s="23">
        <f t="shared" ref="O28" si="16">SUM(O29:O31)</f>
        <v>0</v>
      </c>
      <c r="P28" s="23">
        <f t="shared" ref="P28" si="17">SUM(P29:P31)</f>
        <v>0.23229839999999999</v>
      </c>
      <c r="Q28" s="23">
        <f t="shared" si="13"/>
        <v>0</v>
      </c>
      <c r="R28" s="23">
        <f t="shared" si="13"/>
        <v>0.23229839999999999</v>
      </c>
      <c r="S28" s="23">
        <f t="shared" si="9"/>
        <v>0.23229839999999999</v>
      </c>
      <c r="T28" s="23">
        <f t="shared" si="13"/>
        <v>0.23229839999999999</v>
      </c>
      <c r="U28" s="23"/>
      <c r="V28" s="23" t="s">
        <v>67</v>
      </c>
      <c r="W28" s="23" t="s">
        <v>67</v>
      </c>
      <c r="X28" s="47" t="s">
        <v>67</v>
      </c>
    </row>
    <row r="29" spans="1:33" ht="52.5" customHeight="1">
      <c r="B29" s="28" t="s">
        <v>50</v>
      </c>
      <c r="C29" s="31" t="s">
        <v>51</v>
      </c>
      <c r="D29" s="71">
        <v>0</v>
      </c>
      <c r="E29" s="71">
        <v>0</v>
      </c>
      <c r="F29" s="33">
        <f>H29+J29+L29+N29</f>
        <v>0</v>
      </c>
      <c r="G29" s="32">
        <v>0</v>
      </c>
      <c r="H29" s="39">
        <v>0</v>
      </c>
      <c r="I29" s="32">
        <v>0</v>
      </c>
      <c r="J29" s="39"/>
      <c r="K29" s="32">
        <v>0</v>
      </c>
      <c r="L29" s="39"/>
      <c r="M29" s="35">
        <f t="shared" si="11"/>
        <v>0</v>
      </c>
      <c r="N29" s="39"/>
      <c r="O29" s="32">
        <v>0</v>
      </c>
      <c r="P29" s="39">
        <v>0</v>
      </c>
      <c r="Q29" s="35">
        <f t="shared" si="7"/>
        <v>0</v>
      </c>
      <c r="R29" s="35">
        <f>P29</f>
        <v>0</v>
      </c>
      <c r="S29" s="35">
        <f t="shared" si="9"/>
        <v>0</v>
      </c>
      <c r="T29" s="35">
        <f t="shared" si="10"/>
        <v>0</v>
      </c>
      <c r="U29" s="26"/>
      <c r="V29" s="40" t="s">
        <v>67</v>
      </c>
      <c r="W29" s="41" t="s">
        <v>67</v>
      </c>
      <c r="X29" s="44" t="s">
        <v>67</v>
      </c>
    </row>
    <row r="30" spans="1:33" ht="49.5" customHeight="1">
      <c r="B30" s="28" t="s">
        <v>52</v>
      </c>
      <c r="C30" s="42" t="s">
        <v>53</v>
      </c>
      <c r="D30" s="71">
        <v>0</v>
      </c>
      <c r="E30" s="71">
        <v>0</v>
      </c>
      <c r="F30" s="39">
        <f>H30+J30+L30+N30</f>
        <v>0.23229839999999999</v>
      </c>
      <c r="G30" s="32">
        <v>0</v>
      </c>
      <c r="H30" s="39">
        <f>0.193582*1.2</f>
        <v>0.23229839999999999</v>
      </c>
      <c r="I30" s="32">
        <v>0</v>
      </c>
      <c r="J30" s="39"/>
      <c r="K30" s="32">
        <v>0</v>
      </c>
      <c r="L30" s="39"/>
      <c r="M30" s="35">
        <f t="shared" si="11"/>
        <v>0</v>
      </c>
      <c r="N30" s="39"/>
      <c r="O30" s="32">
        <v>0</v>
      </c>
      <c r="P30" s="39">
        <f>H30</f>
        <v>0.23229839999999999</v>
      </c>
      <c r="Q30" s="35">
        <f t="shared" si="7"/>
        <v>0</v>
      </c>
      <c r="R30" s="35">
        <f>P30</f>
        <v>0.23229839999999999</v>
      </c>
      <c r="S30" s="35">
        <f t="shared" si="9"/>
        <v>0.23229839999999999</v>
      </c>
      <c r="T30" s="35">
        <f t="shared" si="10"/>
        <v>0.23229839999999999</v>
      </c>
      <c r="U30" s="26"/>
      <c r="V30" s="40" t="s">
        <v>67</v>
      </c>
      <c r="W30" s="41" t="s">
        <v>67</v>
      </c>
      <c r="X30" s="44" t="s">
        <v>67</v>
      </c>
    </row>
    <row r="31" spans="1:33" ht="36.75" customHeight="1">
      <c r="B31" s="28" t="s">
        <v>54</v>
      </c>
      <c r="C31" s="31" t="s">
        <v>70</v>
      </c>
      <c r="D31" s="71">
        <f>0.548847*1.2</f>
        <v>0.65861639999999999</v>
      </c>
      <c r="E31" s="71">
        <f>0.548847*1.2</f>
        <v>0.65861639999999999</v>
      </c>
      <c r="F31" s="39">
        <f>H31+J31+L31+N31</f>
        <v>0</v>
      </c>
      <c r="G31" s="32">
        <v>0</v>
      </c>
      <c r="H31" s="39">
        <v>0</v>
      </c>
      <c r="I31" s="32">
        <v>0</v>
      </c>
      <c r="J31" s="39"/>
      <c r="K31" s="32">
        <v>0</v>
      </c>
      <c r="L31" s="39"/>
      <c r="M31" s="35">
        <f t="shared" si="11"/>
        <v>0.65861639999999999</v>
      </c>
      <c r="N31" s="39"/>
      <c r="O31" s="32">
        <v>0</v>
      </c>
      <c r="P31" s="39">
        <v>0</v>
      </c>
      <c r="Q31" s="35">
        <f>O31</f>
        <v>0</v>
      </c>
      <c r="R31" s="35">
        <f>P31</f>
        <v>0</v>
      </c>
      <c r="S31" s="35">
        <f t="shared" si="9"/>
        <v>0</v>
      </c>
      <c r="T31" s="35">
        <f>S31</f>
        <v>0</v>
      </c>
      <c r="U31" s="26"/>
      <c r="V31" s="40" t="s">
        <v>67</v>
      </c>
      <c r="W31" s="41" t="s">
        <v>67</v>
      </c>
      <c r="X31" s="44" t="s">
        <v>67</v>
      </c>
    </row>
    <row r="32" spans="1:33" s="57" customFormat="1" ht="36.75" customHeight="1" thickBot="1">
      <c r="B32" s="48" t="s">
        <v>55</v>
      </c>
      <c r="C32" s="49" t="s">
        <v>56</v>
      </c>
      <c r="D32" s="73">
        <f>0.5095*1.2</f>
        <v>0.61139999999999994</v>
      </c>
      <c r="E32" s="73">
        <f>0.5095*1.2</f>
        <v>0.61139999999999994</v>
      </c>
      <c r="F32" s="52">
        <f>H32+J32+L32+N32</f>
        <v>0</v>
      </c>
      <c r="G32" s="51">
        <v>0</v>
      </c>
      <c r="H32" s="52">
        <v>0</v>
      </c>
      <c r="I32" s="51">
        <v>0</v>
      </c>
      <c r="J32" s="52"/>
      <c r="K32" s="51">
        <v>0</v>
      </c>
      <c r="L32" s="52"/>
      <c r="M32" s="74">
        <f t="shared" si="11"/>
        <v>0.61139999999999994</v>
      </c>
      <c r="N32" s="52"/>
      <c r="O32" s="51">
        <v>0</v>
      </c>
      <c r="P32" s="52">
        <v>0</v>
      </c>
      <c r="Q32" s="53">
        <f>O32</f>
        <v>0</v>
      </c>
      <c r="R32" s="53">
        <f>P32</f>
        <v>0</v>
      </c>
      <c r="S32" s="53">
        <f t="shared" si="9"/>
        <v>0</v>
      </c>
      <c r="T32" s="53">
        <f>S32</f>
        <v>0</v>
      </c>
      <c r="U32" s="54"/>
      <c r="V32" s="50" t="s">
        <v>67</v>
      </c>
      <c r="W32" s="55" t="s">
        <v>67</v>
      </c>
      <c r="X32" s="56" t="s">
        <v>67</v>
      </c>
    </row>
    <row r="33" spans="2:24">
      <c r="B33" s="58"/>
      <c r="C33" s="59"/>
      <c r="D33" s="60"/>
      <c r="E33" s="60"/>
      <c r="F33" s="60"/>
      <c r="G33" s="60"/>
      <c r="H33" s="60"/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60"/>
    </row>
    <row r="34" spans="2:24">
      <c r="B34" s="58"/>
      <c r="C34" s="61" t="s">
        <v>57</v>
      </c>
      <c r="D34" s="60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</row>
    <row r="35" spans="2:24" ht="15.75" customHeight="1">
      <c r="B35" s="58"/>
      <c r="C35" s="97" t="s">
        <v>58</v>
      </c>
      <c r="D35" s="97"/>
      <c r="E35" s="97"/>
      <c r="F35" s="97"/>
      <c r="G35" s="97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</row>
    <row r="36" spans="2:24">
      <c r="B36" s="60"/>
      <c r="C36" s="2" t="s">
        <v>59</v>
      </c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0"/>
      <c r="X36" s="60"/>
    </row>
    <row r="37" spans="2:24" ht="15.75" customHeight="1">
      <c r="B37" s="60"/>
      <c r="C37" s="98" t="s">
        <v>60</v>
      </c>
      <c r="D37" s="98"/>
      <c r="E37" s="98"/>
      <c r="F37" s="98"/>
      <c r="G37" s="98"/>
      <c r="H37" s="98"/>
      <c r="I37" s="98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</row>
    <row r="38" spans="2:24">
      <c r="B38" s="60"/>
      <c r="C38" s="62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</row>
    <row r="39" spans="2:24" s="117" customFormat="1" ht="18.75" customHeight="1">
      <c r="B39" s="113"/>
      <c r="C39" s="114" t="s">
        <v>79</v>
      </c>
      <c r="D39" s="114"/>
      <c r="E39" s="114"/>
      <c r="F39" s="114"/>
      <c r="G39" s="115"/>
      <c r="H39" s="113"/>
      <c r="I39" s="113"/>
      <c r="J39" s="113"/>
      <c r="K39" s="116" t="s">
        <v>68</v>
      </c>
      <c r="L39" s="116"/>
      <c r="M39" s="113"/>
      <c r="N39" s="113"/>
      <c r="O39" s="113"/>
      <c r="P39" s="113"/>
      <c r="Q39" s="113"/>
      <c r="R39" s="113"/>
      <c r="S39" s="113"/>
      <c r="T39" s="113"/>
      <c r="U39" s="113"/>
      <c r="V39" s="113"/>
      <c r="W39" s="113"/>
      <c r="X39" s="113"/>
    </row>
    <row r="40" spans="2:24" ht="18.75">
      <c r="B40" s="63"/>
      <c r="C40" s="108"/>
      <c r="D40" s="109"/>
      <c r="E40" s="110"/>
      <c r="F40" s="111"/>
      <c r="K40" s="76"/>
      <c r="L40" s="76"/>
    </row>
    <row r="41" spans="2:24" ht="18.75">
      <c r="B41" s="64"/>
      <c r="C41" s="108" t="s">
        <v>61</v>
      </c>
      <c r="D41" s="109"/>
      <c r="E41" s="110"/>
      <c r="F41" s="111"/>
      <c r="H41" s="65"/>
      <c r="I41" s="65"/>
      <c r="J41" s="65"/>
      <c r="K41" s="88" t="s">
        <v>62</v>
      </c>
      <c r="L41" s="88"/>
    </row>
    <row r="42" spans="2:24" ht="18.75">
      <c r="B42" s="64"/>
      <c r="C42" s="108"/>
      <c r="D42" s="109"/>
      <c r="E42" s="110"/>
      <c r="F42" s="111"/>
      <c r="H42" s="65"/>
      <c r="I42" s="65"/>
      <c r="J42" s="65"/>
      <c r="K42" s="76"/>
      <c r="L42" s="76"/>
    </row>
    <row r="43" spans="2:24" ht="18.75">
      <c r="C43" s="108" t="s">
        <v>63</v>
      </c>
      <c r="D43" s="109"/>
      <c r="E43" s="112"/>
      <c r="F43" s="111"/>
      <c r="H43" s="66"/>
      <c r="J43" s="67"/>
      <c r="K43" s="88" t="s">
        <v>64</v>
      </c>
      <c r="L43" s="88"/>
      <c r="N43" s="68"/>
      <c r="O43" s="69"/>
      <c r="P43" s="69"/>
      <c r="Q43" s="69"/>
      <c r="R43" s="69"/>
      <c r="S43" s="68"/>
      <c r="T43" s="68"/>
      <c r="U43" s="68"/>
      <c r="V43" s="68"/>
      <c r="W43" s="68"/>
      <c r="X43" s="68"/>
    </row>
    <row r="44" spans="2:24">
      <c r="E44" s="15"/>
      <c r="F44" s="70"/>
      <c r="G44" s="70"/>
      <c r="J44" s="15"/>
    </row>
  </sheetData>
  <mergeCells count="23">
    <mergeCell ref="C35:G35"/>
    <mergeCell ref="C37:I37"/>
    <mergeCell ref="K39:L39"/>
    <mergeCell ref="B14:B16"/>
    <mergeCell ref="C14:C16"/>
    <mergeCell ref="D14:D16"/>
    <mergeCell ref="E14:N14"/>
    <mergeCell ref="E15:F15"/>
    <mergeCell ref="G15:H15"/>
    <mergeCell ref="I15:J15"/>
    <mergeCell ref="K15:L15"/>
    <mergeCell ref="M15:N15"/>
    <mergeCell ref="C39:F39"/>
    <mergeCell ref="K41:L41"/>
    <mergeCell ref="K43:L43"/>
    <mergeCell ref="S14:S16"/>
    <mergeCell ref="T14:W14"/>
    <mergeCell ref="X14:X16"/>
    <mergeCell ref="T15:T16"/>
    <mergeCell ref="U15:U16"/>
    <mergeCell ref="Q14:R15"/>
    <mergeCell ref="V15:W15"/>
    <mergeCell ref="O14:P15"/>
  </mergeCells>
  <pageMargins left="0.39370078740157483" right="0.31496062992125984" top="0.19685039370078741" bottom="0.19685039370078741" header="0" footer="0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приложение 7.1 </vt:lpstr>
      <vt:lpstr>Лист1</vt:lpstr>
      <vt:lpstr>Лист2</vt:lpstr>
      <vt:lpstr>Лист3</vt:lpstr>
      <vt:lpstr>'приложение 7.1 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2020-05-07T08:24:58Z</dcterms:modified>
</cp:coreProperties>
</file>