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" sheetId="4" r:id="rId1"/>
    <sheet name="Лист1" sheetId="1" r:id="rId2"/>
    <sheet name="Лист2" sheetId="2" r:id="rId3"/>
    <sheet name="Лист3" sheetId="3" r:id="rId4"/>
  </sheets>
  <definedNames>
    <definedName name="_xlnm.Print_Area" localSheetId="0">'14'!$A$1:$S$39</definedName>
  </definedNames>
  <calcPr calcId="144525"/>
</workbook>
</file>

<file path=xl/calcChain.xml><?xml version="1.0" encoding="utf-8"?>
<calcChain xmlns="http://schemas.openxmlformats.org/spreadsheetml/2006/main">
  <c r="D39" i="4" l="1"/>
  <c r="D38" i="4"/>
  <c r="D37" i="4"/>
  <c r="D36" i="4"/>
  <c r="D35" i="4"/>
  <c r="D34" i="4"/>
  <c r="D27" i="4"/>
  <c r="D22" i="4"/>
  <c r="J18" i="4"/>
  <c r="K18" i="4"/>
  <c r="I17" i="4"/>
  <c r="I19" i="4"/>
  <c r="I20" i="4"/>
  <c r="I21" i="4"/>
  <c r="I23" i="4"/>
  <c r="I24" i="4"/>
  <c r="I25" i="4"/>
  <c r="I26" i="4"/>
  <c r="I28" i="4"/>
  <c r="I29" i="4"/>
  <c r="I30" i="4"/>
  <c r="I31" i="4"/>
  <c r="I32" i="4"/>
  <c r="I33" i="4"/>
  <c r="I16" i="4"/>
  <c r="F39" i="4"/>
  <c r="I39" i="4" s="1"/>
  <c r="F38" i="4"/>
  <c r="I38" i="4" s="1"/>
  <c r="F37" i="4"/>
  <c r="I37" i="4" s="1"/>
  <c r="F36" i="4"/>
  <c r="I36" i="4" s="1"/>
  <c r="F35" i="4"/>
  <c r="I35" i="4" s="1"/>
  <c r="F34" i="4"/>
  <c r="I34" i="4" s="1"/>
  <c r="F27" i="4"/>
  <c r="I27" i="4" s="1"/>
  <c r="F22" i="4"/>
  <c r="F18" i="4" s="1"/>
  <c r="I18" i="4" s="1"/>
  <c r="D18" i="4" l="1"/>
  <c r="I22" i="4"/>
</calcChain>
</file>

<file path=xl/sharedStrings.xml><?xml version="1.0" encoding="utf-8"?>
<sst xmlns="http://schemas.openxmlformats.org/spreadsheetml/2006/main" count="303" uniqueCount="84">
  <si>
    <t>Приложение  № 14</t>
  </si>
  <si>
    <t>к приказу Минэнерго России</t>
  </si>
  <si>
    <t>от «05»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</si>
  <si>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</si>
  <si>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</si>
  <si>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</si>
  <si>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</si>
  <si>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</si>
  <si>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</si>
  <si>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</si>
  <si>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</si>
  <si>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</si>
  <si>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</si>
  <si>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</si>
  <si>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</si>
  <si>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</si>
  <si>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</si>
  <si>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</si>
  <si>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</si>
  <si>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</si>
  <si>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</si>
  <si>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</si>
  <si>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</si>
  <si>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</si>
  <si>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</si>
  <si>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</si>
  <si>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</si>
  <si>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</si>
  <si>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</si>
  <si>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</si>
  <si>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r>
      <t xml:space="preserve">Инвестиционная программа   </t>
    </r>
    <r>
      <rPr>
        <b/>
        <u/>
        <sz val="12"/>
        <color theme="1"/>
        <rFont val="Times New Roman"/>
        <family val="1"/>
        <charset val="204"/>
      </rPr>
      <t>ОАО  "Кинешемская ГЭС"</t>
    </r>
  </si>
  <si>
    <t>1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</si>
  <si>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</si>
  <si>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</si>
  <si>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</si>
  <si>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</si>
  <si>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</si>
  <si>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</si>
  <si>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Ивановская область г.Кинешма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</si>
  <si>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</si>
  <si>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</si>
  <si>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</si>
  <si>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</si>
  <si>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</si>
  <si>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</si>
  <si>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</si>
  <si>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</si>
  <si>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</si>
  <si>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</si>
  <si>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</si>
  <si>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</si>
  <si>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</si>
  <si>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</si>
  <si>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</si>
  <si>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</si>
  <si>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приобретение основных средств и спецтехники</t>
  </si>
  <si>
    <t>Н-1.6.2.5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</si>
  <si>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</si>
  <si>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</si>
  <si>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</si>
  <si>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</si>
  <si>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</si>
  <si>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</si>
  <si>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</si>
  <si>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</si>
  <si>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</si>
  <si>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</si>
  <si>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</si>
  <si>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</si>
  <si>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J-1.6.4.1</t>
  </si>
  <si>
    <t>автокран</t>
  </si>
  <si>
    <t>J-1.6.4.2</t>
  </si>
  <si>
    <t>J-1.6.4.3</t>
  </si>
  <si>
    <t>K-1.6.5.1</t>
  </si>
  <si>
    <t>K-1.6.5.2</t>
  </si>
  <si>
    <t>K-1.6.5.3</t>
  </si>
  <si>
    <t>Год раскрытия информации: 2018 год</t>
  </si>
  <si>
    <t>нд</t>
  </si>
  <si>
    <t>подключение новых потребителей</t>
  </si>
  <si>
    <t>Обеспечение безопасности производства работ и услуг.</t>
  </si>
  <si>
    <t>Обеспечение нормальных условий труда</t>
  </si>
  <si>
    <t>Для создания резервного или аварийного источника энергоснабжения</t>
  </si>
  <si>
    <t xml:space="preserve">Обеспечение надежости электроснабжения 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</si>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</sst>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3" fillId="0" borderId="0"/>
    <xf numFmtId="0" fontId="2" fillId="0" borderId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1" applyNumberFormat="0" applyAlignment="0" applyProtection="0"/>
    <xf numFmtId="0" fontId="14" fillId="20" borderId="12" applyNumberFormat="0" applyAlignment="0" applyProtection="0"/>
    <xf numFmtId="0" fontId="15" fillId="20" borderId="11" applyNumberFormat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21" borderId="1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8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72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3" fillId="0" borderId="0" xfId="1" applyFont="1" applyAlignment="1">
      <alignment vertical="center"/>
    </xf>
    <xf numFmtId="0" fontId="33" fillId="0" borderId="0" xfId="1" applyFont="1"/>
    <xf numFmtId="0" fontId="33" fillId="0" borderId="0" xfId="1" applyFont="1" applyAlignment="1">
      <alignment horizontal="center" vertical="center"/>
    </xf>
    <xf numFmtId="0" fontId="34" fillId="0" borderId="1" xfId="3" applyFont="1" applyFill="1" applyBorder="1" applyAlignment="1">
      <alignment horizontal="center" vertical="center" wrapText="1"/>
    </xf>
    <xf numFmtId="0" fontId="34" fillId="0" borderId="9" xfId="3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33" fillId="0" borderId="0" xfId="1" applyFont="1" applyAlignment="1"/>
    <xf numFmtId="0" fontId="34" fillId="0" borderId="2" xfId="3" applyFont="1" applyFill="1" applyBorder="1" applyAlignment="1">
      <alignment horizontal="center" vertical="center" wrapText="1"/>
    </xf>
    <xf numFmtId="0" fontId="34" fillId="0" borderId="3" xfId="3" applyFont="1" applyFill="1" applyBorder="1" applyAlignment="1">
      <alignment horizontal="center" vertical="center" wrapText="1"/>
    </xf>
    <xf numFmtId="0" fontId="34" fillId="0" borderId="4" xfId="3" applyFont="1" applyFill="1" applyBorder="1" applyAlignment="1">
      <alignment horizontal="center" vertical="center" wrapText="1"/>
    </xf>
    <xf numFmtId="0" fontId="34" fillId="0" borderId="6" xfId="3" applyFont="1" applyFill="1" applyBorder="1" applyAlignment="1">
      <alignment horizontal="center" vertical="center" wrapText="1"/>
    </xf>
    <xf numFmtId="0" fontId="34" fillId="0" borderId="7" xfId="3" applyFont="1" applyFill="1" applyBorder="1" applyAlignment="1">
      <alignment horizontal="center" vertical="center" wrapText="1"/>
    </xf>
    <xf numFmtId="0" fontId="34" fillId="0" borderId="8" xfId="3" applyFont="1" applyFill="1" applyBorder="1" applyAlignment="1">
      <alignment horizontal="center" vertical="center" wrapText="1"/>
    </xf>
    <xf numFmtId="0" fontId="34" fillId="0" borderId="5" xfId="3" applyFont="1" applyFill="1" applyBorder="1" applyAlignment="1">
      <alignment horizontal="center" vertical="center" wrapText="1"/>
    </xf>
    <xf numFmtId="0" fontId="34" fillId="0" borderId="9" xfId="3" applyFont="1" applyFill="1" applyBorder="1" applyAlignment="1">
      <alignment horizontal="center" vertical="center" wrapText="1"/>
    </xf>
    <xf numFmtId="0" fontId="34" fillId="0" borderId="10" xfId="3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3" fillId="0" borderId="0" xfId="3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3" fillId="0" borderId="5" xfId="1" applyFont="1" applyFill="1" applyBorder="1" applyAlignment="1">
      <alignment horizontal="center" vertical="center" wrapText="1"/>
    </xf>
    <xf numFmtId="0" fontId="33" fillId="0" borderId="9" xfId="1" applyFont="1" applyFill="1" applyBorder="1" applyAlignment="1">
      <alignment horizontal="center" vertical="center" wrapText="1"/>
    </xf>
    <xf numFmtId="0" fontId="33" fillId="0" borderId="10" xfId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49" fontId="35" fillId="0" borderId="1" xfId="2" applyNumberFormat="1" applyFont="1" applyFill="1" applyBorder="1" applyAlignment="1">
      <alignment horizontal="center" vertical="center"/>
    </xf>
    <xf numFmtId="0" fontId="35" fillId="0" borderId="1" xfId="1" applyFont="1" applyBorder="1" applyAlignment="1">
      <alignment horizontal="center" vertical="center"/>
    </xf>
    <xf numFmtId="0" fontId="37" fillId="24" borderId="1" xfId="2" applyNumberFormat="1" applyFont="1" applyFill="1" applyBorder="1" applyAlignment="1">
      <alignment horizontal="center" vertical="center"/>
    </xf>
    <xf numFmtId="49" fontId="38" fillId="24" borderId="1" xfId="0" applyNumberFormat="1" applyFont="1" applyFill="1" applyBorder="1" applyAlignment="1">
      <alignment horizontal="left" vertical="center" wrapText="1"/>
    </xf>
    <xf numFmtId="49" fontId="39" fillId="0" borderId="1" xfId="2" applyNumberFormat="1" applyFont="1" applyFill="1" applyBorder="1" applyAlignment="1">
      <alignment horizontal="center" vertical="center"/>
    </xf>
    <xf numFmtId="0" fontId="39" fillId="0" borderId="1" xfId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1" applyFont="1"/>
    <xf numFmtId="2" fontId="3" fillId="24" borderId="1" xfId="0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center" vertical="top"/>
    </xf>
    <xf numFmtId="166" fontId="40" fillId="24" borderId="1" xfId="0" applyNumberFormat="1" applyFont="1" applyFill="1" applyBorder="1" applyAlignment="1">
      <alignment horizontal="center" vertical="center"/>
    </xf>
    <xf numFmtId="2" fontId="40" fillId="24" borderId="1" xfId="0" applyNumberFormat="1" applyFont="1" applyFill="1" applyBorder="1" applyAlignment="1">
      <alignment horizontal="center" vertical="center"/>
    </xf>
    <xf numFmtId="0" fontId="38" fillId="0" borderId="1" xfId="3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166" fontId="9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9" fillId="0" borderId="1" xfId="1" applyNumberFormat="1" applyFont="1" applyBorder="1" applyAlignment="1">
      <alignment horizontal="center" vertical="center"/>
    </xf>
    <xf numFmtId="0" fontId="4" fillId="0" borderId="0" xfId="1" applyFont="1" applyAlignment="1"/>
    <xf numFmtId="0" fontId="7" fillId="0" borderId="0" xfId="2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49" fontId="39" fillId="0" borderId="1" xfId="2" applyNumberFormat="1" applyFont="1" applyFill="1" applyBorder="1" applyAlignment="1">
      <alignment horizontal="center"/>
    </xf>
    <xf numFmtId="49" fontId="35" fillId="0" borderId="1" xfId="2" applyNumberFormat="1" applyFont="1" applyFill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2" applyFont="1" applyAlignment="1">
      <alignment horizontal="left"/>
    </xf>
    <xf numFmtId="0" fontId="4" fillId="0" borderId="1" xfId="1" applyFont="1" applyFill="1" applyBorder="1" applyAlignment="1">
      <alignment horizontal="left"/>
    </xf>
    <xf numFmtId="0" fontId="39" fillId="0" borderId="1" xfId="2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left" wrapText="1"/>
    </xf>
    <xf numFmtId="0" fontId="33" fillId="0" borderId="1" xfId="1" applyFont="1" applyFill="1" applyBorder="1" applyAlignment="1">
      <alignment vertical="center" wrapText="1"/>
    </xf>
    <xf numFmtId="0" fontId="39" fillId="0" borderId="1" xfId="2" applyFont="1" applyFill="1" applyBorder="1" applyAlignment="1">
      <alignment horizontal="left" vertical="center" wrapText="1"/>
    </xf>
    <xf numFmtId="0" fontId="41" fillId="0" borderId="1" xfId="1" applyFont="1" applyBorder="1" applyAlignment="1">
      <alignment horizontal="center" vertical="center" wrapText="1"/>
    </xf>
    <xf numFmtId="49" fontId="41" fillId="24" borderId="1" xfId="2" applyNumberFormat="1" applyFont="1" applyFill="1" applyBorder="1" applyAlignment="1">
      <alignment vertical="center" wrapText="1"/>
    </xf>
    <xf numFmtId="0" fontId="33" fillId="0" borderId="1" xfId="1" applyFont="1" applyBorder="1" applyAlignment="1">
      <alignment horizontal="center" vertical="center" wrapText="1"/>
    </xf>
    <xf numFmtId="0" fontId="41" fillId="0" borderId="1" xfId="1" applyFont="1" applyBorder="1" applyAlignment="1">
      <alignment horizontal="left" vertical="center" wrapText="1"/>
    </xf>
    <xf numFmtId="49" fontId="36" fillId="24" borderId="1" xfId="2" applyNumberFormat="1" applyFont="1" applyFill="1" applyBorder="1" applyAlignment="1">
      <alignment horizontal="center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39"/>
  <sheetViews>
    <sheetView tabSelected="1" view="pageBreakPreview" topLeftCell="A11" zoomScaleNormal="100" zoomScaleSheetLayoutView="100" workbookViewId="0">
      <pane xSplit="6" ySplit="4" topLeftCell="M36" activePane="bottomRight" state="frozen"/>
      <selection activeCell="A11" sqref="A11"/>
      <selection pane="topRight" activeCell="G11" sqref="G11"/>
      <selection pane="bottomLeft" activeCell="A15" sqref="A15"/>
      <selection pane="bottomRight" activeCell="P17" sqref="P17:S39"/>
    </sheetView>
  </sheetViews>
  <sheetFormatPr defaultRowHeight="15"/>
  <cols>
    <col min="1" max="1" width="6.85546875" style="55" customWidth="1"/>
    <col min="2" max="2" width="32" style="60" customWidth="1"/>
    <col min="3" max="4" width="13.140625" style="2" customWidth="1"/>
    <col min="5" max="5" width="12.7109375" style="2" customWidth="1"/>
    <col min="6" max="6" width="15.28515625" style="2" customWidth="1"/>
    <col min="7" max="7" width="9.85546875" style="2" customWidth="1"/>
    <col min="8" max="8" width="12.28515625" style="2" customWidth="1"/>
    <col min="9" max="9" width="19.7109375" style="2" customWidth="1"/>
    <col min="10" max="10" width="11.140625" style="2" customWidth="1"/>
    <col min="11" max="11" width="16.7109375" style="2" customWidth="1"/>
    <col min="12" max="12" width="10" style="2" customWidth="1"/>
    <col min="13" max="13" width="10.140625" style="2" customWidth="1"/>
    <col min="14" max="14" width="15.28515625" style="2" customWidth="1"/>
    <col min="15" max="15" width="16.85546875" style="2" customWidth="1"/>
    <col min="16" max="18" width="8.85546875" style="2" customWidth="1"/>
    <col min="19" max="19" width="8.85546875" style="7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>
      <c r="S1" s="3" t="s">
        <v>0</v>
      </c>
    </row>
    <row r="2" spans="1:31" ht="18.75">
      <c r="S2" s="4" t="s">
        <v>1</v>
      </c>
    </row>
    <row r="3" spans="1:31" ht="18.75">
      <c r="S3" s="4" t="s">
        <v>2</v>
      </c>
    </row>
    <row r="4" spans="1:31" ht="16.5">
      <c r="A4" s="29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1:3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75">
      <c r="A6" s="30" t="s">
        <v>30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5"/>
    </row>
    <row r="7" spans="1:31" ht="15.75">
      <c r="A7" s="31" t="s">
        <v>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5"/>
    </row>
    <row r="8" spans="1:31" ht="15.75">
      <c r="A8" s="56"/>
      <c r="B8" s="61"/>
      <c r="C8" s="6"/>
      <c r="D8" s="6"/>
      <c r="E8" s="6"/>
      <c r="F8" s="47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75">
      <c r="A9" s="32" t="s">
        <v>76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5"/>
    </row>
    <row r="10" spans="1:31" s="7" customFormat="1" ht="16.5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3" customFormat="1" ht="35.25" customHeight="1">
      <c r="A11" s="65" t="s">
        <v>5</v>
      </c>
      <c r="B11" s="65" t="s">
        <v>6</v>
      </c>
      <c r="C11" s="27" t="s">
        <v>7</v>
      </c>
      <c r="D11" s="28" t="s">
        <v>8</v>
      </c>
      <c r="E11" s="28" t="s">
        <v>9</v>
      </c>
      <c r="F11" s="18" t="s">
        <v>10</v>
      </c>
      <c r="G11" s="19"/>
      <c r="H11" s="19"/>
      <c r="I11" s="19"/>
      <c r="J11" s="20"/>
      <c r="K11" s="24" t="s">
        <v>11</v>
      </c>
      <c r="L11" s="18" t="s">
        <v>12</v>
      </c>
      <c r="M11" s="20"/>
      <c r="N11" s="27" t="s">
        <v>13</v>
      </c>
      <c r="O11" s="34" t="s">
        <v>14</v>
      </c>
      <c r="P11" s="37" t="s">
        <v>15</v>
      </c>
      <c r="Q11" s="37"/>
      <c r="R11" s="37"/>
      <c r="S11" s="37"/>
      <c r="T11" s="11"/>
      <c r="U11" s="11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s="13" customFormat="1" ht="45.75" customHeight="1">
      <c r="A12" s="65"/>
      <c r="B12" s="65"/>
      <c r="C12" s="27"/>
      <c r="D12" s="28"/>
      <c r="E12" s="28"/>
      <c r="F12" s="21"/>
      <c r="G12" s="22"/>
      <c r="H12" s="22"/>
      <c r="I12" s="22"/>
      <c r="J12" s="23"/>
      <c r="K12" s="25"/>
      <c r="L12" s="21"/>
      <c r="M12" s="23"/>
      <c r="N12" s="27"/>
      <c r="O12" s="35"/>
      <c r="P12" s="37" t="s">
        <v>16</v>
      </c>
      <c r="Q12" s="37"/>
      <c r="R12" s="37" t="s">
        <v>16</v>
      </c>
      <c r="S12" s="37"/>
      <c r="T12" s="11"/>
      <c r="U12" s="11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1" s="13" customFormat="1" ht="89.25" customHeight="1">
      <c r="A13" s="65"/>
      <c r="B13" s="65"/>
      <c r="C13" s="27"/>
      <c r="D13" s="28"/>
      <c r="E13" s="28"/>
      <c r="F13" s="50" t="s">
        <v>17</v>
      </c>
      <c r="G13" s="14" t="s">
        <v>18</v>
      </c>
      <c r="H13" s="14" t="s">
        <v>19</v>
      </c>
      <c r="I13" s="15" t="s">
        <v>20</v>
      </c>
      <c r="J13" s="14" t="s">
        <v>21</v>
      </c>
      <c r="K13" s="26"/>
      <c r="L13" s="14" t="s">
        <v>22</v>
      </c>
      <c r="M13" s="14" t="s">
        <v>23</v>
      </c>
      <c r="N13" s="27"/>
      <c r="O13" s="36"/>
      <c r="P13" s="16" t="s">
        <v>24</v>
      </c>
      <c r="Q13" s="16" t="s">
        <v>25</v>
      </c>
      <c r="R13" s="16" t="s">
        <v>24</v>
      </c>
      <c r="S13" s="16" t="s">
        <v>25</v>
      </c>
      <c r="T13" s="11"/>
      <c r="U13" s="11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31" s="7" customFormat="1" ht="15" customHeight="1">
      <c r="A14" s="57">
        <v>1</v>
      </c>
      <c r="B14" s="62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9" t="s">
        <v>26</v>
      </c>
      <c r="Q14" s="9" t="s">
        <v>27</v>
      </c>
      <c r="R14" s="9" t="s">
        <v>28</v>
      </c>
      <c r="S14" s="9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45" customFormat="1" ht="14.25">
      <c r="A15" s="58" t="s">
        <v>31</v>
      </c>
      <c r="B15" s="63" t="s">
        <v>38</v>
      </c>
      <c r="C15" s="43"/>
      <c r="D15" s="43"/>
      <c r="E15" s="43"/>
      <c r="F15" s="51"/>
      <c r="G15" s="43">
        <v>0</v>
      </c>
      <c r="H15" s="43">
        <v>0</v>
      </c>
      <c r="I15" s="43">
        <v>0</v>
      </c>
      <c r="J15" s="43">
        <v>0</v>
      </c>
      <c r="K15" s="43"/>
      <c r="L15" s="43"/>
      <c r="M15" s="43"/>
      <c r="N15" s="43"/>
      <c r="O15" s="43"/>
      <c r="P15" s="43"/>
      <c r="Q15" s="43"/>
      <c r="R15" s="43"/>
      <c r="S15" s="43"/>
      <c r="T15" s="44"/>
      <c r="U15" s="44"/>
    </row>
    <row r="16" spans="1:31" ht="39">
      <c r="A16" s="59" t="s">
        <v>32</v>
      </c>
      <c r="B16" s="64" t="s">
        <v>33</v>
      </c>
      <c r="C16" s="71" t="s">
        <v>83</v>
      </c>
      <c r="D16" s="10">
        <v>0</v>
      </c>
      <c r="E16" s="39" t="s">
        <v>77</v>
      </c>
      <c r="F16" s="10">
        <v>0</v>
      </c>
      <c r="G16" s="39">
        <v>0</v>
      </c>
      <c r="H16" s="39">
        <v>0</v>
      </c>
      <c r="I16" s="53">
        <f>F16</f>
        <v>0</v>
      </c>
      <c r="J16" s="39">
        <v>0</v>
      </c>
      <c r="K16" s="39">
        <v>0</v>
      </c>
      <c r="L16" s="39" t="s">
        <v>77</v>
      </c>
      <c r="M16" s="39" t="s">
        <v>77</v>
      </c>
      <c r="N16" s="39" t="s">
        <v>77</v>
      </c>
      <c r="O16" s="39" t="s">
        <v>77</v>
      </c>
      <c r="P16" s="39" t="s">
        <v>77</v>
      </c>
      <c r="Q16" s="39" t="s">
        <v>77</v>
      </c>
      <c r="R16" s="39" t="s">
        <v>77</v>
      </c>
      <c r="S16" s="39" t="s">
        <v>77</v>
      </c>
    </row>
    <row r="17" spans="1:21" ht="39">
      <c r="A17" s="59" t="s">
        <v>34</v>
      </c>
      <c r="B17" s="64" t="s">
        <v>35</v>
      </c>
      <c r="C17" s="71" t="s">
        <v>83</v>
      </c>
      <c r="D17" s="10">
        <v>0</v>
      </c>
      <c r="E17" s="39" t="s">
        <v>77</v>
      </c>
      <c r="F17" s="10">
        <v>0</v>
      </c>
      <c r="G17" s="39">
        <v>0</v>
      </c>
      <c r="H17" s="39">
        <v>0</v>
      </c>
      <c r="I17" s="53">
        <f t="shared" ref="I17:I39" si="0">F17</f>
        <v>0</v>
      </c>
      <c r="J17" s="39">
        <v>0</v>
      </c>
      <c r="K17" s="39">
        <v>0</v>
      </c>
      <c r="L17" s="39" t="s">
        <v>77</v>
      </c>
      <c r="M17" s="39" t="s">
        <v>77</v>
      </c>
      <c r="N17" s="39" t="s">
        <v>77</v>
      </c>
      <c r="O17" s="39" t="s">
        <v>77</v>
      </c>
      <c r="P17" s="39" t="s">
        <v>77</v>
      </c>
      <c r="Q17" s="39" t="s">
        <v>77</v>
      </c>
      <c r="R17" s="39" t="s">
        <v>77</v>
      </c>
      <c r="S17" s="39" t="s">
        <v>77</v>
      </c>
    </row>
    <row r="18" spans="1:21" s="45" customFormat="1" ht="25.5">
      <c r="A18" s="42" t="s">
        <v>36</v>
      </c>
      <c r="B18" s="66" t="s">
        <v>37</v>
      </c>
      <c r="C18" s="71" t="s">
        <v>83</v>
      </c>
      <c r="D18" s="52">
        <f>SUM(D19:D39)</f>
        <v>31.607916599999999</v>
      </c>
      <c r="E18" s="43"/>
      <c r="F18" s="52">
        <f>SUM(F19:F39)</f>
        <v>31.607916599999999</v>
      </c>
      <c r="G18" s="43">
        <v>0</v>
      </c>
      <c r="H18" s="43">
        <v>0</v>
      </c>
      <c r="I18" s="54">
        <f t="shared" si="0"/>
        <v>31.607916599999999</v>
      </c>
      <c r="J18" s="54">
        <f t="shared" ref="J18" si="1">G18</f>
        <v>0</v>
      </c>
      <c r="K18" s="54">
        <f t="shared" ref="K18" si="2">H18</f>
        <v>0</v>
      </c>
      <c r="L18" s="39" t="s">
        <v>77</v>
      </c>
      <c r="M18" s="39" t="s">
        <v>77</v>
      </c>
      <c r="N18" s="39" t="s">
        <v>77</v>
      </c>
      <c r="O18" s="39" t="s">
        <v>77</v>
      </c>
      <c r="P18" s="39" t="s">
        <v>77</v>
      </c>
      <c r="Q18" s="39" t="s">
        <v>77</v>
      </c>
      <c r="R18" s="39" t="s">
        <v>77</v>
      </c>
      <c r="S18" s="39" t="s">
        <v>77</v>
      </c>
      <c r="T18" s="44"/>
      <c r="U18" s="44"/>
    </row>
    <row r="19" spans="1:21" ht="51">
      <c r="A19" s="38" t="s">
        <v>36</v>
      </c>
      <c r="B19" s="41" t="s">
        <v>39</v>
      </c>
      <c r="C19" s="40" t="s">
        <v>40</v>
      </c>
      <c r="D19" s="48">
        <v>0</v>
      </c>
      <c r="E19" s="10" t="s">
        <v>77</v>
      </c>
      <c r="F19" s="48">
        <v>0</v>
      </c>
      <c r="G19" s="10">
        <v>0</v>
      </c>
      <c r="H19" s="10">
        <v>0</v>
      </c>
      <c r="I19" s="53">
        <f t="shared" si="0"/>
        <v>0</v>
      </c>
      <c r="J19" s="10">
        <v>0</v>
      </c>
      <c r="K19" s="46">
        <v>0.46400000119999996</v>
      </c>
      <c r="L19" s="10">
        <v>2016</v>
      </c>
      <c r="M19" s="10" t="s">
        <v>77</v>
      </c>
      <c r="N19" s="68" t="s">
        <v>79</v>
      </c>
      <c r="O19" s="39" t="s">
        <v>77</v>
      </c>
      <c r="P19" s="39" t="s">
        <v>77</v>
      </c>
      <c r="Q19" s="39" t="s">
        <v>77</v>
      </c>
      <c r="R19" s="39" t="s">
        <v>77</v>
      </c>
      <c r="S19" s="39" t="s">
        <v>77</v>
      </c>
    </row>
    <row r="20" spans="1:21" ht="45">
      <c r="A20" s="38" t="s">
        <v>36</v>
      </c>
      <c r="B20" s="41" t="s">
        <v>41</v>
      </c>
      <c r="C20" s="40" t="s">
        <v>42</v>
      </c>
      <c r="D20" s="48">
        <v>0</v>
      </c>
      <c r="E20" s="10" t="s">
        <v>77</v>
      </c>
      <c r="F20" s="48">
        <v>0</v>
      </c>
      <c r="G20" s="10">
        <v>0</v>
      </c>
      <c r="H20" s="10">
        <v>0</v>
      </c>
      <c r="I20" s="53">
        <f t="shared" si="0"/>
        <v>0</v>
      </c>
      <c r="J20" s="10">
        <v>0</v>
      </c>
      <c r="K20" s="46">
        <v>0.62299999799999994</v>
      </c>
      <c r="L20" s="10">
        <v>2016</v>
      </c>
      <c r="M20" s="10" t="s">
        <v>77</v>
      </c>
      <c r="N20" s="68" t="s">
        <v>79</v>
      </c>
      <c r="O20" s="39" t="s">
        <v>77</v>
      </c>
      <c r="P20" s="39" t="s">
        <v>77</v>
      </c>
      <c r="Q20" s="39" t="s">
        <v>77</v>
      </c>
      <c r="R20" s="39" t="s">
        <v>77</v>
      </c>
      <c r="S20" s="39" t="s">
        <v>77</v>
      </c>
    </row>
    <row r="21" spans="1:21" ht="45">
      <c r="A21" s="38" t="s">
        <v>36</v>
      </c>
      <c r="B21" s="41" t="s">
        <v>43</v>
      </c>
      <c r="C21" s="40" t="s">
        <v>44</v>
      </c>
      <c r="D21" s="48">
        <v>0</v>
      </c>
      <c r="E21" s="10" t="s">
        <v>77</v>
      </c>
      <c r="F21" s="48">
        <v>0</v>
      </c>
      <c r="G21" s="10">
        <v>0</v>
      </c>
      <c r="H21" s="10">
        <v>0</v>
      </c>
      <c r="I21" s="53">
        <f t="shared" si="0"/>
        <v>0</v>
      </c>
      <c r="J21" s="10">
        <v>0</v>
      </c>
      <c r="K21" s="46">
        <v>6.4899999999999999E-2</v>
      </c>
      <c r="L21" s="10">
        <v>2016</v>
      </c>
      <c r="M21" s="10" t="s">
        <v>77</v>
      </c>
      <c r="N21" s="68" t="s">
        <v>79</v>
      </c>
      <c r="O21" s="39" t="s">
        <v>77</v>
      </c>
      <c r="P21" s="39" t="s">
        <v>77</v>
      </c>
      <c r="Q21" s="39" t="s">
        <v>77</v>
      </c>
      <c r="R21" s="39" t="s">
        <v>77</v>
      </c>
      <c r="S21" s="39" t="s">
        <v>77</v>
      </c>
    </row>
    <row r="22" spans="1:21" ht="45">
      <c r="A22" s="38" t="s">
        <v>36</v>
      </c>
      <c r="B22" s="41" t="s">
        <v>45</v>
      </c>
      <c r="C22" s="40" t="s">
        <v>46</v>
      </c>
      <c r="D22" s="48">
        <f>2.72581*1.18</f>
        <v>3.2164557999999999</v>
      </c>
      <c r="E22" s="10" t="s">
        <v>77</v>
      </c>
      <c r="F22" s="48">
        <f>2.72581*1.18</f>
        <v>3.2164557999999999</v>
      </c>
      <c r="G22" s="10">
        <v>0</v>
      </c>
      <c r="H22" s="10">
        <v>0</v>
      </c>
      <c r="I22" s="53">
        <f t="shared" si="0"/>
        <v>3.2164557999999999</v>
      </c>
      <c r="J22" s="10">
        <v>0</v>
      </c>
      <c r="K22" s="46">
        <v>0</v>
      </c>
      <c r="L22" s="10">
        <v>2016</v>
      </c>
      <c r="M22" s="10" t="s">
        <v>77</v>
      </c>
      <c r="N22" s="68" t="s">
        <v>79</v>
      </c>
      <c r="O22" s="39" t="s">
        <v>77</v>
      </c>
      <c r="P22" s="39" t="s">
        <v>77</v>
      </c>
      <c r="Q22" s="39" t="s">
        <v>77</v>
      </c>
      <c r="R22" s="39" t="s">
        <v>77</v>
      </c>
      <c r="S22" s="39" t="s">
        <v>77</v>
      </c>
    </row>
    <row r="23" spans="1:21" ht="33.75">
      <c r="A23" s="38" t="s">
        <v>36</v>
      </c>
      <c r="B23" s="41" t="s">
        <v>47</v>
      </c>
      <c r="C23" s="40" t="s">
        <v>48</v>
      </c>
      <c r="D23" s="49">
        <v>0</v>
      </c>
      <c r="E23" s="10" t="s">
        <v>77</v>
      </c>
      <c r="F23" s="49">
        <v>0</v>
      </c>
      <c r="G23" s="10">
        <v>0</v>
      </c>
      <c r="H23" s="10">
        <v>0</v>
      </c>
      <c r="I23" s="53">
        <f t="shared" si="0"/>
        <v>0</v>
      </c>
      <c r="J23" s="10">
        <v>0</v>
      </c>
      <c r="K23" s="46">
        <v>9.3599995399999997E-2</v>
      </c>
      <c r="L23" s="10">
        <v>2017</v>
      </c>
      <c r="M23" s="10" t="s">
        <v>77</v>
      </c>
      <c r="N23" s="70" t="s">
        <v>80</v>
      </c>
      <c r="O23" s="39" t="s">
        <v>77</v>
      </c>
      <c r="P23" s="39" t="s">
        <v>77</v>
      </c>
      <c r="Q23" s="39" t="s">
        <v>77</v>
      </c>
      <c r="R23" s="39" t="s">
        <v>77</v>
      </c>
      <c r="S23" s="39" t="s">
        <v>77</v>
      </c>
    </row>
    <row r="24" spans="1:21" ht="38.25">
      <c r="A24" s="38" t="s">
        <v>36</v>
      </c>
      <c r="B24" s="41" t="s">
        <v>49</v>
      </c>
      <c r="C24" s="40" t="s">
        <v>50</v>
      </c>
      <c r="D24" s="49">
        <v>0</v>
      </c>
      <c r="E24" s="10" t="s">
        <v>77</v>
      </c>
      <c r="F24" s="49">
        <v>0</v>
      </c>
      <c r="G24" s="10">
        <v>0</v>
      </c>
      <c r="H24" s="10">
        <v>0</v>
      </c>
      <c r="I24" s="53">
        <f t="shared" si="0"/>
        <v>0</v>
      </c>
      <c r="J24" s="10">
        <v>0</v>
      </c>
      <c r="K24" s="46">
        <v>0.28933481999999999</v>
      </c>
      <c r="L24" s="10">
        <v>2017</v>
      </c>
      <c r="M24" s="10" t="s">
        <v>77</v>
      </c>
      <c r="N24" s="67" t="s">
        <v>78</v>
      </c>
      <c r="O24" s="39" t="s">
        <v>77</v>
      </c>
      <c r="P24" s="39" t="s">
        <v>77</v>
      </c>
      <c r="Q24" s="39" t="s">
        <v>77</v>
      </c>
      <c r="R24" s="39" t="s">
        <v>77</v>
      </c>
      <c r="S24" s="39" t="s">
        <v>77</v>
      </c>
    </row>
    <row r="25" spans="1:21" ht="30.75" customHeight="1">
      <c r="A25" s="38" t="s">
        <v>36</v>
      </c>
      <c r="B25" s="41" t="s">
        <v>51</v>
      </c>
      <c r="C25" s="40" t="s">
        <v>52</v>
      </c>
      <c r="D25" s="49">
        <v>0</v>
      </c>
      <c r="E25" s="10" t="s">
        <v>77</v>
      </c>
      <c r="F25" s="49">
        <v>0</v>
      </c>
      <c r="G25" s="10">
        <v>0</v>
      </c>
      <c r="H25" s="10">
        <v>0</v>
      </c>
      <c r="I25" s="53">
        <f t="shared" si="0"/>
        <v>0</v>
      </c>
      <c r="J25" s="10">
        <v>0</v>
      </c>
      <c r="K25" s="46">
        <v>3.92763E-2</v>
      </c>
      <c r="L25" s="10">
        <v>2017</v>
      </c>
      <c r="M25" s="10" t="s">
        <v>77</v>
      </c>
      <c r="N25" s="67" t="s">
        <v>78</v>
      </c>
      <c r="O25" s="39" t="s">
        <v>77</v>
      </c>
      <c r="P25" s="39" t="s">
        <v>77</v>
      </c>
      <c r="Q25" s="39" t="s">
        <v>77</v>
      </c>
      <c r="R25" s="39" t="s">
        <v>77</v>
      </c>
      <c r="S25" s="39" t="s">
        <v>77</v>
      </c>
    </row>
    <row r="26" spans="1:21" ht="30.75" customHeight="1">
      <c r="A26" s="38" t="s">
        <v>36</v>
      </c>
      <c r="B26" s="41" t="s">
        <v>53</v>
      </c>
      <c r="C26" s="40" t="s">
        <v>54</v>
      </c>
      <c r="D26" s="49">
        <v>0</v>
      </c>
      <c r="E26" s="10" t="s">
        <v>77</v>
      </c>
      <c r="F26" s="49">
        <v>0</v>
      </c>
      <c r="G26" s="10">
        <v>0</v>
      </c>
      <c r="H26" s="10">
        <v>0</v>
      </c>
      <c r="I26" s="53">
        <f t="shared" si="0"/>
        <v>0</v>
      </c>
      <c r="J26" s="10">
        <v>0</v>
      </c>
      <c r="K26" s="46">
        <v>3.92763E-2</v>
      </c>
      <c r="L26" s="10">
        <v>2017</v>
      </c>
      <c r="M26" s="10" t="s">
        <v>77</v>
      </c>
      <c r="N26" s="67" t="s">
        <v>78</v>
      </c>
      <c r="O26" s="39" t="s">
        <v>77</v>
      </c>
      <c r="P26" s="39" t="s">
        <v>77</v>
      </c>
      <c r="Q26" s="39" t="s">
        <v>77</v>
      </c>
      <c r="R26" s="39" t="s">
        <v>77</v>
      </c>
      <c r="S26" s="39" t="s">
        <v>77</v>
      </c>
    </row>
    <row r="27" spans="1:21" ht="49.5" customHeight="1">
      <c r="A27" s="38" t="s">
        <v>36</v>
      </c>
      <c r="B27" s="41" t="s">
        <v>55</v>
      </c>
      <c r="C27" s="40" t="s">
        <v>56</v>
      </c>
      <c r="D27" s="49">
        <f>3.64885*1.18</f>
        <v>4.3056429999999999</v>
      </c>
      <c r="E27" s="10" t="s">
        <v>77</v>
      </c>
      <c r="F27" s="49">
        <f>3.64885*1.18</f>
        <v>4.3056429999999999</v>
      </c>
      <c r="G27" s="10">
        <v>0</v>
      </c>
      <c r="H27" s="10">
        <v>0</v>
      </c>
      <c r="I27" s="53">
        <f t="shared" si="0"/>
        <v>4.3056429999999999</v>
      </c>
      <c r="J27" s="10">
        <v>0</v>
      </c>
      <c r="K27" s="46">
        <v>0</v>
      </c>
      <c r="L27" s="10">
        <v>2017</v>
      </c>
      <c r="M27" s="10" t="s">
        <v>77</v>
      </c>
      <c r="N27" s="68" t="s">
        <v>79</v>
      </c>
      <c r="O27" s="39" t="s">
        <v>77</v>
      </c>
      <c r="P27" s="39" t="s">
        <v>77</v>
      </c>
      <c r="Q27" s="39" t="s">
        <v>77</v>
      </c>
      <c r="R27" s="39" t="s">
        <v>77</v>
      </c>
      <c r="S27" s="39" t="s">
        <v>77</v>
      </c>
    </row>
    <row r="28" spans="1:21" ht="45">
      <c r="A28" s="38" t="s">
        <v>36</v>
      </c>
      <c r="B28" s="41" t="s">
        <v>57</v>
      </c>
      <c r="C28" s="40" t="s">
        <v>58</v>
      </c>
      <c r="D28" s="49">
        <v>4.5430000000000001</v>
      </c>
      <c r="E28" s="10" t="s">
        <v>77</v>
      </c>
      <c r="F28" s="49">
        <v>4.5430000000000001</v>
      </c>
      <c r="G28" s="10">
        <v>0</v>
      </c>
      <c r="H28" s="10">
        <v>0</v>
      </c>
      <c r="I28" s="53">
        <f t="shared" si="0"/>
        <v>4.5430000000000001</v>
      </c>
      <c r="J28" s="10">
        <v>0</v>
      </c>
      <c r="K28" s="10">
        <v>0</v>
      </c>
      <c r="L28" s="10">
        <v>2018</v>
      </c>
      <c r="M28" s="10" t="s">
        <v>77</v>
      </c>
      <c r="N28" s="68" t="s">
        <v>79</v>
      </c>
      <c r="O28" s="39" t="s">
        <v>77</v>
      </c>
      <c r="P28" s="39" t="s">
        <v>77</v>
      </c>
      <c r="Q28" s="39" t="s">
        <v>77</v>
      </c>
      <c r="R28" s="39" t="s">
        <v>77</v>
      </c>
      <c r="S28" s="39" t="s">
        <v>77</v>
      </c>
    </row>
    <row r="29" spans="1:21" ht="45">
      <c r="A29" s="38" t="s">
        <v>36</v>
      </c>
      <c r="B29" s="41" t="s">
        <v>59</v>
      </c>
      <c r="C29" s="40" t="s">
        <v>60</v>
      </c>
      <c r="D29" s="49">
        <v>1.9469999999999998</v>
      </c>
      <c r="E29" s="10" t="s">
        <v>77</v>
      </c>
      <c r="F29" s="49">
        <v>1.9469999999999998</v>
      </c>
      <c r="G29" s="10">
        <v>0</v>
      </c>
      <c r="H29" s="10">
        <v>0</v>
      </c>
      <c r="I29" s="53">
        <f t="shared" si="0"/>
        <v>1.9469999999999998</v>
      </c>
      <c r="J29" s="10">
        <v>0</v>
      </c>
      <c r="K29" s="10">
        <v>0</v>
      </c>
      <c r="L29" s="10">
        <v>2018</v>
      </c>
      <c r="M29" s="10" t="s">
        <v>77</v>
      </c>
      <c r="N29" s="68" t="s">
        <v>79</v>
      </c>
      <c r="O29" s="39" t="s">
        <v>77</v>
      </c>
      <c r="P29" s="39" t="s">
        <v>77</v>
      </c>
      <c r="Q29" s="39" t="s">
        <v>77</v>
      </c>
      <c r="R29" s="39" t="s">
        <v>77</v>
      </c>
      <c r="S29" s="39" t="s">
        <v>77</v>
      </c>
    </row>
    <row r="30" spans="1:21" ht="45">
      <c r="A30" s="38" t="s">
        <v>36</v>
      </c>
      <c r="B30" s="41" t="s">
        <v>61</v>
      </c>
      <c r="C30" s="40" t="s">
        <v>62</v>
      </c>
      <c r="D30" s="49">
        <v>0.23599999999999999</v>
      </c>
      <c r="E30" s="10" t="s">
        <v>77</v>
      </c>
      <c r="F30" s="49">
        <v>0.23599999999999999</v>
      </c>
      <c r="G30" s="10">
        <v>0</v>
      </c>
      <c r="H30" s="10">
        <v>0</v>
      </c>
      <c r="I30" s="53">
        <f t="shared" si="0"/>
        <v>0.23599999999999999</v>
      </c>
      <c r="J30" s="10">
        <v>0</v>
      </c>
      <c r="K30" s="10">
        <v>0</v>
      </c>
      <c r="L30" s="10">
        <v>2018</v>
      </c>
      <c r="M30" s="10" t="s">
        <v>77</v>
      </c>
      <c r="N30" s="68" t="s">
        <v>79</v>
      </c>
      <c r="O30" s="39" t="s">
        <v>77</v>
      </c>
      <c r="P30" s="39" t="s">
        <v>77</v>
      </c>
      <c r="Q30" s="39" t="s">
        <v>77</v>
      </c>
      <c r="R30" s="39" t="s">
        <v>77</v>
      </c>
      <c r="S30" s="39" t="s">
        <v>77</v>
      </c>
    </row>
    <row r="31" spans="1:21" ht="45">
      <c r="A31" s="38" t="s">
        <v>36</v>
      </c>
      <c r="B31" s="41" t="s">
        <v>63</v>
      </c>
      <c r="C31" s="40" t="s">
        <v>64</v>
      </c>
      <c r="D31" s="49">
        <v>0.51919999999999999</v>
      </c>
      <c r="E31" s="10" t="s">
        <v>77</v>
      </c>
      <c r="F31" s="49">
        <v>0.51919999999999999</v>
      </c>
      <c r="G31" s="10">
        <v>0</v>
      </c>
      <c r="H31" s="10">
        <v>0</v>
      </c>
      <c r="I31" s="53">
        <f t="shared" si="0"/>
        <v>0.51919999999999999</v>
      </c>
      <c r="J31" s="10">
        <v>0</v>
      </c>
      <c r="K31" s="10">
        <v>0</v>
      </c>
      <c r="L31" s="10">
        <v>2018</v>
      </c>
      <c r="M31" s="10" t="s">
        <v>77</v>
      </c>
      <c r="N31" s="68" t="s">
        <v>79</v>
      </c>
      <c r="O31" s="39" t="s">
        <v>77</v>
      </c>
      <c r="P31" s="39" t="s">
        <v>77</v>
      </c>
      <c r="Q31" s="39" t="s">
        <v>77</v>
      </c>
      <c r="R31" s="39" t="s">
        <v>77</v>
      </c>
      <c r="S31" s="39" t="s">
        <v>77</v>
      </c>
    </row>
    <row r="32" spans="1:21" ht="36">
      <c r="A32" s="38" t="s">
        <v>36</v>
      </c>
      <c r="B32" s="41" t="s">
        <v>65</v>
      </c>
      <c r="C32" s="40" t="s">
        <v>66</v>
      </c>
      <c r="D32" s="49">
        <v>0.94399999999999995</v>
      </c>
      <c r="E32" s="10" t="s">
        <v>77</v>
      </c>
      <c r="F32" s="49">
        <v>0.94399999999999995</v>
      </c>
      <c r="G32" s="10">
        <v>0</v>
      </c>
      <c r="H32" s="10">
        <v>0</v>
      </c>
      <c r="I32" s="53">
        <f t="shared" si="0"/>
        <v>0.94399999999999995</v>
      </c>
      <c r="J32" s="10">
        <v>0</v>
      </c>
      <c r="K32" s="10">
        <v>0</v>
      </c>
      <c r="L32" s="10">
        <v>2018</v>
      </c>
      <c r="M32" s="10" t="s">
        <v>77</v>
      </c>
      <c r="N32" s="69" t="s">
        <v>82</v>
      </c>
      <c r="O32" s="39" t="s">
        <v>77</v>
      </c>
      <c r="P32" s="39" t="s">
        <v>77</v>
      </c>
      <c r="Q32" s="39" t="s">
        <v>77</v>
      </c>
      <c r="R32" s="39" t="s">
        <v>77</v>
      </c>
      <c r="S32" s="39" t="s">
        <v>77</v>
      </c>
    </row>
    <row r="33" spans="1:19" ht="60">
      <c r="A33" s="38" t="s">
        <v>36</v>
      </c>
      <c r="B33" s="41" t="s">
        <v>67</v>
      </c>
      <c r="C33" s="40" t="s">
        <v>68</v>
      </c>
      <c r="D33" s="49">
        <v>2.3411199999999996</v>
      </c>
      <c r="E33" s="10" t="s">
        <v>77</v>
      </c>
      <c r="F33" s="49">
        <v>2.3411199999999996</v>
      </c>
      <c r="G33" s="10">
        <v>0</v>
      </c>
      <c r="H33" s="10">
        <v>0</v>
      </c>
      <c r="I33" s="53">
        <f t="shared" si="0"/>
        <v>2.3411199999999996</v>
      </c>
      <c r="J33" s="10">
        <v>0</v>
      </c>
      <c r="K33" s="10">
        <v>0</v>
      </c>
      <c r="L33" s="10">
        <v>2018</v>
      </c>
      <c r="M33" s="10" t="s">
        <v>77</v>
      </c>
      <c r="N33" s="69" t="s">
        <v>81</v>
      </c>
      <c r="O33" s="39" t="s">
        <v>77</v>
      </c>
      <c r="P33" s="39" t="s">
        <v>77</v>
      </c>
      <c r="Q33" s="39" t="s">
        <v>77</v>
      </c>
      <c r="R33" s="39" t="s">
        <v>77</v>
      </c>
      <c r="S33" s="39" t="s">
        <v>77</v>
      </c>
    </row>
    <row r="34" spans="1:19" ht="45">
      <c r="A34" s="38" t="s">
        <v>36</v>
      </c>
      <c r="B34" s="41" t="s">
        <v>59</v>
      </c>
      <c r="C34" s="40" t="s">
        <v>69</v>
      </c>
      <c r="D34" s="49">
        <f>1.65*1.18</f>
        <v>1.9469999999999998</v>
      </c>
      <c r="E34" s="10" t="s">
        <v>77</v>
      </c>
      <c r="F34" s="49">
        <f>1.65*1.18</f>
        <v>1.9469999999999998</v>
      </c>
      <c r="G34" s="10">
        <v>0</v>
      </c>
      <c r="H34" s="10">
        <v>0</v>
      </c>
      <c r="I34" s="53">
        <f t="shared" si="0"/>
        <v>1.9469999999999998</v>
      </c>
      <c r="J34" s="10">
        <v>0</v>
      </c>
      <c r="K34" s="10">
        <v>0</v>
      </c>
      <c r="L34" s="10">
        <v>2019</v>
      </c>
      <c r="M34" s="10" t="s">
        <v>77</v>
      </c>
      <c r="N34" s="68" t="s">
        <v>79</v>
      </c>
      <c r="O34" s="39" t="s">
        <v>77</v>
      </c>
      <c r="P34" s="39" t="s">
        <v>77</v>
      </c>
      <c r="Q34" s="39" t="s">
        <v>77</v>
      </c>
      <c r="R34" s="39" t="s">
        <v>77</v>
      </c>
      <c r="S34" s="39" t="s">
        <v>77</v>
      </c>
    </row>
    <row r="35" spans="1:19" ht="45">
      <c r="A35" s="38" t="s">
        <v>36</v>
      </c>
      <c r="B35" s="41" t="s">
        <v>70</v>
      </c>
      <c r="C35" s="40" t="s">
        <v>71</v>
      </c>
      <c r="D35" s="49">
        <f>3.4*1.18</f>
        <v>4.0119999999999996</v>
      </c>
      <c r="E35" s="10" t="s">
        <v>77</v>
      </c>
      <c r="F35" s="49">
        <f>3.4*1.18</f>
        <v>4.0119999999999996</v>
      </c>
      <c r="G35" s="10">
        <v>0</v>
      </c>
      <c r="H35" s="10">
        <v>0</v>
      </c>
      <c r="I35" s="53">
        <f t="shared" si="0"/>
        <v>4.0119999999999996</v>
      </c>
      <c r="J35" s="10">
        <v>0</v>
      </c>
      <c r="K35" s="10">
        <v>0</v>
      </c>
      <c r="L35" s="10">
        <v>2019</v>
      </c>
      <c r="M35" s="10" t="s">
        <v>77</v>
      </c>
      <c r="N35" s="68" t="s">
        <v>79</v>
      </c>
      <c r="O35" s="39" t="s">
        <v>77</v>
      </c>
      <c r="P35" s="39" t="s">
        <v>77</v>
      </c>
      <c r="Q35" s="39" t="s">
        <v>77</v>
      </c>
      <c r="R35" s="39" t="s">
        <v>77</v>
      </c>
      <c r="S35" s="39" t="s">
        <v>77</v>
      </c>
    </row>
    <row r="36" spans="1:19" ht="36">
      <c r="A36" s="38" t="s">
        <v>36</v>
      </c>
      <c r="B36" s="41" t="s">
        <v>65</v>
      </c>
      <c r="C36" s="40" t="s">
        <v>72</v>
      </c>
      <c r="D36" s="49">
        <f>0.69361*1.18</f>
        <v>0.81845979999999985</v>
      </c>
      <c r="E36" s="10" t="s">
        <v>77</v>
      </c>
      <c r="F36" s="49">
        <f>0.69361*1.18</f>
        <v>0.81845979999999985</v>
      </c>
      <c r="G36" s="10">
        <v>0</v>
      </c>
      <c r="H36" s="10">
        <v>0</v>
      </c>
      <c r="I36" s="53">
        <f t="shared" si="0"/>
        <v>0.81845979999999985</v>
      </c>
      <c r="J36" s="10">
        <v>0</v>
      </c>
      <c r="K36" s="10">
        <v>0</v>
      </c>
      <c r="L36" s="10">
        <v>2019</v>
      </c>
      <c r="M36" s="10" t="s">
        <v>77</v>
      </c>
      <c r="N36" s="69" t="s">
        <v>82</v>
      </c>
      <c r="O36" s="39" t="s">
        <v>77</v>
      </c>
      <c r="P36" s="39" t="s">
        <v>77</v>
      </c>
      <c r="Q36" s="39" t="s">
        <v>77</v>
      </c>
      <c r="R36" s="39" t="s">
        <v>77</v>
      </c>
      <c r="S36" s="39" t="s">
        <v>77</v>
      </c>
    </row>
    <row r="37" spans="1:19" ht="45">
      <c r="A37" s="38" t="s">
        <v>36</v>
      </c>
      <c r="B37" s="41" t="s">
        <v>57</v>
      </c>
      <c r="C37" s="40" t="s">
        <v>73</v>
      </c>
      <c r="D37" s="49">
        <f>3.93*1.18</f>
        <v>4.6373999999999995</v>
      </c>
      <c r="E37" s="10" t="s">
        <v>77</v>
      </c>
      <c r="F37" s="49">
        <f>3.93*1.18</f>
        <v>4.6373999999999995</v>
      </c>
      <c r="G37" s="10">
        <v>0</v>
      </c>
      <c r="H37" s="10">
        <v>0</v>
      </c>
      <c r="I37" s="53">
        <f t="shared" si="0"/>
        <v>4.6373999999999995</v>
      </c>
      <c r="J37" s="10">
        <v>0</v>
      </c>
      <c r="K37" s="10">
        <v>0</v>
      </c>
      <c r="L37" s="10">
        <v>2020</v>
      </c>
      <c r="M37" s="10" t="s">
        <v>77</v>
      </c>
      <c r="N37" s="68" t="s">
        <v>79</v>
      </c>
      <c r="O37" s="39" t="s">
        <v>77</v>
      </c>
      <c r="P37" s="39" t="s">
        <v>77</v>
      </c>
      <c r="Q37" s="39" t="s">
        <v>77</v>
      </c>
      <c r="R37" s="39" t="s">
        <v>77</v>
      </c>
      <c r="S37" s="39" t="s">
        <v>77</v>
      </c>
    </row>
    <row r="38" spans="1:19" ht="45">
      <c r="A38" s="38" t="s">
        <v>36</v>
      </c>
      <c r="B38" s="41" t="s">
        <v>59</v>
      </c>
      <c r="C38" s="40" t="s">
        <v>74</v>
      </c>
      <c r="D38" s="49">
        <f>1.65*1.18</f>
        <v>1.9469999999999998</v>
      </c>
      <c r="E38" s="10" t="s">
        <v>77</v>
      </c>
      <c r="F38" s="49">
        <f>1.65*1.18</f>
        <v>1.9469999999999998</v>
      </c>
      <c r="G38" s="10">
        <v>0</v>
      </c>
      <c r="H38" s="10">
        <v>0</v>
      </c>
      <c r="I38" s="53">
        <f t="shared" si="0"/>
        <v>1.9469999999999998</v>
      </c>
      <c r="J38" s="10">
        <v>0</v>
      </c>
      <c r="K38" s="10">
        <v>0</v>
      </c>
      <c r="L38" s="10">
        <v>2020</v>
      </c>
      <c r="M38" s="10" t="s">
        <v>77</v>
      </c>
      <c r="N38" s="68" t="s">
        <v>79</v>
      </c>
      <c r="O38" s="39" t="s">
        <v>77</v>
      </c>
      <c r="P38" s="39" t="s">
        <v>77</v>
      </c>
      <c r="Q38" s="39" t="s">
        <v>77</v>
      </c>
      <c r="R38" s="39" t="s">
        <v>77</v>
      </c>
      <c r="S38" s="39" t="s">
        <v>77</v>
      </c>
    </row>
    <row r="39" spans="1:19" ht="36">
      <c r="A39" s="38" t="s">
        <v>36</v>
      </c>
      <c r="B39" s="41" t="s">
        <v>65</v>
      </c>
      <c r="C39" s="40" t="s">
        <v>75</v>
      </c>
      <c r="D39" s="49">
        <f>0.1641*1.18</f>
        <v>0.19363799999999998</v>
      </c>
      <c r="E39" s="10" t="s">
        <v>77</v>
      </c>
      <c r="F39" s="49">
        <f>0.1641*1.18</f>
        <v>0.19363799999999998</v>
      </c>
      <c r="G39" s="10">
        <v>0</v>
      </c>
      <c r="H39" s="10">
        <v>0</v>
      </c>
      <c r="I39" s="53">
        <f t="shared" si="0"/>
        <v>0.19363799999999998</v>
      </c>
      <c r="J39" s="10">
        <v>0</v>
      </c>
      <c r="K39" s="10">
        <v>0</v>
      </c>
      <c r="L39" s="10">
        <v>2020</v>
      </c>
      <c r="M39" s="10" t="s">
        <v>77</v>
      </c>
      <c r="N39" s="69" t="s">
        <v>82</v>
      </c>
      <c r="O39" s="39" t="s">
        <v>77</v>
      </c>
      <c r="P39" s="39" t="s">
        <v>77</v>
      </c>
      <c r="Q39" s="39" t="s">
        <v>77</v>
      </c>
      <c r="R39" s="39" t="s">
        <v>77</v>
      </c>
      <c r="S39" s="39" t="s">
        <v>77</v>
      </c>
    </row>
  </sheetData>
  <mergeCells count="18"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F11:J12"/>
    <mergeCell ref="K11:K13"/>
    <mergeCell ref="L11:M12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</vt:lpstr>
      <vt:lpstr>Лист1</vt:lpstr>
      <vt:lpstr>Лист2</vt:lpstr>
      <vt:lpstr>Лист3</vt:lpstr>
      <vt:lpstr>'14'!Область_печати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2018-02-27T13:00:30Z</dcterms:modified>
</cp:coreProperties>
</file>